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<sst xmlns="http://schemas.openxmlformats.org/spreadsheetml/2006/main" count="388" uniqueCount="148">
  <si>
    <t>ROZDZIAŁ</t>
  </si>
  <si>
    <t>§</t>
  </si>
  <si>
    <t>W Y S Z C Z E G Ó L N I E N I E</t>
  </si>
  <si>
    <t>PLAN</t>
  </si>
  <si>
    <t>%</t>
  </si>
  <si>
    <t>010</t>
  </si>
  <si>
    <t>O1030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</si>
  <si>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</si>
  <si>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</si>
  <si>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</si>
  <si>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</si>
  <si>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</si>
  <si>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TRANSPORT I ŁĄCZNOŚĆ</t>
  </si>
  <si>
    <t>LOKALNY TRANSPORT ZBIOROWY</t>
  </si>
  <si>
    <t>2900</t>
  </si>
  <si>
    <t>Wpłaty gmin i powiatów na rzecz innych jednostek samorządu terytorialnego oraz związków gmin i związków powiatów na dofinansowanie zadań bieżących</t>
  </si>
  <si>
    <t>DROGI POWIATOWE</t>
  </si>
  <si>
    <t>2650</t>
  </si>
  <si>
    <t>Dotacja przedmiotowa dla Zakładu Budżetowego</t>
  </si>
  <si>
    <t>DROGI PUBLICZNE GMINNE</t>
  </si>
  <si>
    <t>Zakup usług remontowych</t>
  </si>
  <si>
    <t xml:space="preserve">GOSPODARKA MIESZKANIOWA  </t>
  </si>
  <si>
    <t>ZAKŁADY GOSPODARKI MIESZKANIOWEJ     / ZBK /</t>
  </si>
  <si>
    <t>Dotacje celowe z budżetu na finansowanie lub dofinansowanie kosztów realizacji inwestycji i zakupów inwestycyjnych zakładów budżetowych</t>
  </si>
  <si>
    <t>GOSPODARKA GRUNTAMI I NIERUCHOMOŚCIAMI</t>
  </si>
  <si>
    <t xml:space="preserve">              </t>
  </si>
  <si>
    <t>Różne opłaty i składki</t>
  </si>
  <si>
    <t>Koszty postępowania sądowego i prokuratorskiego</t>
  </si>
  <si>
    <t>Wydatki na zakupy inwestycyjne jednostek budżetowych</t>
  </si>
  <si>
    <t xml:space="preserve">POZOSTAŁA DZIAŁALNOŚĆ  </t>
  </si>
  <si>
    <t xml:space="preserve">DZIAŁALNOŚĆ USŁUGOWA </t>
  </si>
  <si>
    <t>PLANY ZAGOSP. PRZESTRZENNEGO-W.Urbanistyki i Gospodarki Nieruchomościami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</si>
  <si>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</si>
  <si>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</si>
  <si>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</si>
  <si>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</si>
  <si>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</si>
  <si>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</si>
  <si>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</si>
  <si>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</si>
  <si>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 xml:space="preserve">URZĘDY GMIN  /MIAST I MIAST NA PRAWACH POWIATU/ </t>
  </si>
  <si>
    <t>Nagrody i wydatki osobowe nie zaliczone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</si>
  <si>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</si>
  <si>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</si>
  <si>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</si>
  <si>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</si>
  <si>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>Zakup energii</t>
  </si>
  <si>
    <t>Zakup usług zdrowotnych</t>
  </si>
  <si>
    <t>Odpisy na zakładowy fundusz świadczeń socjalnych</t>
  </si>
  <si>
    <t>Pozostałe odsetki</t>
  </si>
  <si>
    <t>Pobór podatków, opłat i niepodatkowych należności budżetowych</t>
  </si>
  <si>
    <t>POZOSTAŁA  DZIAŁALNOŚĆ</t>
  </si>
  <si>
    <t>BEZPIECZEŃSTWO PUBLICZNE I OCHRONA P/POŻ</t>
  </si>
  <si>
    <t>OCHOTNICZE STRAŻE POŻARNE</t>
  </si>
  <si>
    <t>Dotacja przedmiotowa z budżetu dla jednostek nie zaliczanych do sektora finansów publicznych</t>
  </si>
  <si>
    <t>OBRONA CYWILNA</t>
  </si>
  <si>
    <t xml:space="preserve">STRAŻ MIEJSKA 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</si>
  <si>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</si>
  <si>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</si>
  <si>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</si>
  <si>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udzielonych przez Skarb Państwa lub jednostkę samorzadu terytorialnego</t>
  </si>
  <si>
    <t>Wypłaty z tytułu poręczeń spłaty krajowych kredytów bankowych</t>
  </si>
  <si>
    <t>RÓŻNE ROZLICZENIA</t>
  </si>
  <si>
    <t>REZERWY OGÓLNE I CELOWE</t>
  </si>
  <si>
    <t>Rezerwy</t>
  </si>
  <si>
    <t>OŚWIATA I WYCHOWANIE</t>
  </si>
  <si>
    <t>SZKOŁY PODSTAWOWE</t>
  </si>
  <si>
    <t xml:space="preserve">Dotacja przedmiotowa z budżetu dla zakładu budżetowego  </t>
  </si>
  <si>
    <t>Dotacja podmiotowa z budżetu dla niepublicznej szkoły lub innej placówki oświatowo - wychowawczej</t>
  </si>
  <si>
    <t>Wydatki inwestycyjne jednostek budżetowych</t>
  </si>
  <si>
    <t>Wydatki na zakupy inwestycyjne jednostek budżet.</t>
  </si>
  <si>
    <t>GIMNAZJA</t>
  </si>
  <si>
    <t>Wydatkina zakupy inwestycyjne jednostek budżet.</t>
  </si>
  <si>
    <t>ZESPOŁY EKONOMICZNO ADMINISTRACYJNE SZKÓŁ</t>
  </si>
  <si>
    <t>OCHRONA ZDROWIA</t>
  </si>
  <si>
    <t>ZAPOBIEGANIE I ZWALCZANIE AIDS</t>
  </si>
  <si>
    <t>Dotacja celowa przekazana dla powiatu na zadania bieżące realizowana na podstawie porozumień między jednostkami samorządu terytorialnego</t>
  </si>
  <si>
    <t>ZWALCZANIE NARKOMANII</t>
  </si>
  <si>
    <t>PRZECIWDZIAŁANIE  ALKOHOLIZMOWI</t>
  </si>
  <si>
    <t>Dotacje celowe przekazane dla powiatu na zadania bieżące realizowane na podstawie porozumień /umów/ między jednostkami samorządu terytorialnego</t>
  </si>
  <si>
    <t>IZBY  WYTRZEŹWIEŃ</t>
  </si>
  <si>
    <t xml:space="preserve">OPIEKA SPOŁECZNA </t>
  </si>
  <si>
    <t>PLACÓWKI OPIEKUŃCZO WYCHOWAWCZE</t>
  </si>
  <si>
    <t>Zakup środków żywności</t>
  </si>
  <si>
    <t>OŚRODKI WSPARCIA</t>
  </si>
  <si>
    <t>ŻŁOBKI</t>
  </si>
  <si>
    <t>ZASIŁKI I POMOC W NATURZE ORAZ SKŁADKI NA UBEZPIECZENIA SPOŁECZNE</t>
  </si>
  <si>
    <t>Świadczenia społeczne</t>
  </si>
  <si>
    <t>DODATKI  MIESZKANIOWE</t>
  </si>
  <si>
    <t>OŚRODKI POMOCY SPOŁECZNEJ</t>
  </si>
  <si>
    <t>Zakup usłu zdrowotnych</t>
  </si>
  <si>
    <t>EDUKACYJNA OPIEKA WYCHOWAWCZA</t>
  </si>
  <si>
    <t>ŚWIETLICE  SZKOLNE</t>
  </si>
  <si>
    <t>Zakup materiałów i wyposażenia</t>
  </si>
  <si>
    <t xml:space="preserve">PRZEDSZKOLA </t>
  </si>
  <si>
    <t>KOLONIE I OBOZY ORAZ INNE FORMY WYPOCZYNKU DZIECI I MŁODZIEŻY SZKOLNEJ</t>
  </si>
  <si>
    <t>GOSPODARKA KOMUNALNA I OCHRONA ŚRODOWISKA</t>
  </si>
  <si>
    <t>OCZYSZCZANIE MIAST I WSI</t>
  </si>
  <si>
    <t>Koszty postępowań sądowych i prokuratorskich</t>
  </si>
  <si>
    <t>UTRZYMANIE ZIELENI W MIASTACH I GMINACH</t>
  </si>
  <si>
    <t>OŚWIETLENIE ULIC  PLACÓW  I DRÓG</t>
  </si>
  <si>
    <t>ZAKŁADY GOSPODARKI KOMUNALNEJ</t>
  </si>
  <si>
    <t>Dotacja przedmiotowa z budżetu dla zakładu budżetowego</t>
  </si>
  <si>
    <t>POZOSTAŁA DZIAŁALNOŚĆ  WYDZIAŁ ROZWOJU MIASTA</t>
  </si>
  <si>
    <t>POZOSTAŁA DZIAŁALNOŚĆ   INWESTYCJE KOMUNALNE</t>
  </si>
  <si>
    <t>KULTURA I OCHRONA DZIEDZICTWA NARODOWEGO</t>
  </si>
  <si>
    <t>POZOSTAŁE  ZADANIA  W  ZAKRESIE  KULTURY</t>
  </si>
  <si>
    <t xml:space="preserve"> BIBLIOTEKA</t>
  </si>
  <si>
    <t>Dotacja podmiotowa z budżetu dla instytucji kultury</t>
  </si>
  <si>
    <t>OCHRONA I KONSERWACJA ZABYTKÓW- W.Urbanistyki i Gospodarki Nieruchomościami</t>
  </si>
  <si>
    <t>KULTURA FIZYCZNA I SPORT</t>
  </si>
  <si>
    <t xml:space="preserve"> INSTYTUCJE KULTURY FIZYCZNEJ  - MOSIR</t>
  </si>
  <si>
    <t>Urzędy wojewódzkie</t>
  </si>
  <si>
    <t>Urzędy naczelnych organów władzy państwowej, kontroli i ochrony prawa</t>
  </si>
  <si>
    <t>Referenda ogólnokrajowe i konstytucyjne</t>
  </si>
  <si>
    <t>Oświata i wychowanie</t>
  </si>
  <si>
    <t>Szkoły podstawowe</t>
  </si>
  <si>
    <t>Opieka społeczna</t>
  </si>
  <si>
    <t xml:space="preserve">Składki na ubezpieczenia zdrowotne opłacane za osoby pobierające niektóre świadczenia z pomocy społecznej </t>
  </si>
  <si>
    <t>Składki na ubezpieczenia  zdrowotne</t>
  </si>
  <si>
    <t>Zasiłki i pomoc w naturze oraz składki na ubezpieczenie społeczne i zdrowotne</t>
  </si>
  <si>
    <t>Zasiłki rodzinne, pielęgnacyjne i wychowawcze</t>
  </si>
  <si>
    <t>Ośrodki pomocy społecznej</t>
  </si>
  <si>
    <t>Usługi opiekuńcze i specjalistyczne usługi opiekuńcze</t>
  </si>
  <si>
    <t>Pozostała działalność</t>
  </si>
  <si>
    <t>Gospodarka komunalna i ochrona środowiska</t>
  </si>
  <si>
    <t>Oświetlenie ulic, placów i dróg</t>
  </si>
  <si>
    <t>DZIAŁALNOŚĆ USŁUGOWA</t>
  </si>
  <si>
    <t>Cmentarze</t>
  </si>
  <si>
    <t>DZIAŁ</t>
  </si>
  <si>
    <t>Drogi publiczne i powiatowe</t>
  </si>
  <si>
    <t>Obrona Cywilna</t>
  </si>
  <si>
    <t>Wynagrodzenia osobowe pracowników</t>
  </si>
  <si>
    <t>Składki na ubezpieczenia społeczne</t>
  </si>
  <si>
    <t xml:space="preserve">Załącznik nr 2 </t>
  </si>
  <si>
    <t xml:space="preserve">WYKONANIE WYDATKÓW BUDŻETU MIASTA  CZELADŹ ZA OKRES OD 01.01.2003 DO 31.12.2003 ROKU. </t>
  </si>
  <si>
    <t>Wykonanie</t>
  </si>
  <si>
    <t>3</t>
  </si>
  <si>
    <t>4</t>
  </si>
  <si>
    <t>WYDATKI WŁASNE BUDŻETU MIASTA CZELADŹ</t>
  </si>
  <si>
    <t xml:space="preserve">WYDATKI ZWIĄZANE Z REALIZACJĄ ZADAŃ ZLECONYCH Z ZAKRESU ADMINISTRACJI RZĄDOWEJ </t>
  </si>
  <si>
    <t xml:space="preserve">URZĘDY NACZELNYCH ORGANÓW WŁADZY PAŃSTWOWEJ, KONTROLI I OCHRONY PRAWA ORAZ SĄDOWNICTWA </t>
  </si>
  <si>
    <t xml:space="preserve">WYDATKI ZWIĄZANE Z REALIZACJĄ  PRZEZ GMINĘ ZADAŃ NA PODSTAWIE POROZUMIEŃ Z ORGANAMI ADMINISTRACJI RZĄDOWEJ </t>
  </si>
  <si>
    <t xml:space="preserve">WYDATKI ZWIĄZANE Z REALIZACJĄ  PRZEZ GMINĘ ZADAŃ NA PODSTAWIE POROZUMIEŃ MIĘDZY JEDNOSTKAMI SAMORZĄDU TERYTORIALNEGO  </t>
  </si>
  <si>
    <t>ZADANIA WŁASNE</t>
  </si>
  <si>
    <t>ZADANIA ZLECONE</t>
  </si>
  <si>
    <t xml:space="preserve">        RAZEM </t>
  </si>
  <si>
    <t>do Zarządzenia nr 45/2004 Burmistrza Miasta Czeladź z dnia 25 marca 2004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</si>
</sst>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"/>
    <numFmt numFmtId="166" formatCode="#,##0.0_ ;\-#,##0.0\ "/>
    <numFmt numFmtId="167" formatCode="#,##0_ ;\-#,##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3" fontId="0" fillId="0" borderId="0" xfId="0" applyNumberFormat="1" applyFill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right" vertical="top"/>
    </xf>
    <xf numFmtId="3" fontId="1" fillId="0" borderId="8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8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164" fontId="1" fillId="0" borderId="9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3" fontId="1" fillId="0" borderId="11" xfId="0" applyNumberFormat="1" applyFont="1" applyFill="1" applyBorder="1" applyAlignment="1">
      <alignment vertical="top"/>
    </xf>
    <xf numFmtId="164" fontId="1" fillId="0" borderId="12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2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right" vertical="top"/>
    </xf>
    <xf numFmtId="3" fontId="0" fillId="0" borderId="8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164" fontId="1" fillId="0" borderId="1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14" xfId="0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3" fontId="0" fillId="0" borderId="5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top"/>
    </xf>
    <xf numFmtId="164" fontId="1" fillId="0" borderId="4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3" fontId="0" fillId="0" borderId="14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1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3" fontId="1" fillId="0" borderId="3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wrapText="1"/>
    </xf>
    <xf numFmtId="3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1" fillId="0" borderId="8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/>
    </xf>
    <xf numFmtId="3" fontId="0" fillId="0" borderId="3" xfId="0" applyNumberFormat="1" applyFont="1" applyFill="1" applyBorder="1" applyAlignment="1">
      <alignment vertical="top"/>
    </xf>
    <xf numFmtId="3" fontId="0" fillId="0" borderId="15" xfId="0" applyNumberFormat="1" applyFont="1" applyFill="1" applyBorder="1" applyAlignment="1">
      <alignment vertical="top"/>
    </xf>
    <xf numFmtId="3" fontId="0" fillId="0" borderId="13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3" fontId="0" fillId="0" borderId="6" xfId="0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1" fillId="0" borderId="4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top"/>
    </xf>
    <xf numFmtId="3" fontId="1" fillId="0" borderId="9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wrapText="1"/>
    </xf>
    <xf numFmtId="3" fontId="0" fillId="2" borderId="2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8" xfId="0" applyNumberFormat="1" applyBorder="1" applyAlignment="1">
      <alignment/>
    </xf>
    <xf numFmtId="164" fontId="1" fillId="0" borderId="8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164" fontId="0" fillId="0" borderId="1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3" fontId="0" fillId="0" borderId="7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5" fontId="2" fillId="0" borderId="8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65" fontId="1" fillId="0" borderId="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vertical="center"/>
    </xf>
    <xf numFmtId="165" fontId="1" fillId="0" borderId="4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top"/>
    </xf>
    <xf numFmtId="165" fontId="1" fillId="0" borderId="8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3" fontId="0" fillId="0" borderId="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5" fontId="0" fillId="0" borderId="15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65" fontId="2" fillId="0" borderId="15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165" fontId="2" fillId="0" borderId="2" xfId="0" applyNumberFormat="1" applyFont="1" applyFill="1" applyBorder="1" applyAlignment="1">
      <alignment horizontal="right"/>
    </xf>
    <xf numFmtId="3" fontId="0" fillId="0" borderId="2" xfId="0" applyNumberFormat="1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165" fontId="0" fillId="0" borderId="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165" fontId="0" fillId="0" borderId="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6" fontId="2" fillId="0" borderId="0" xfId="0" applyNumberFormat="1" applyFont="1" applyAlignment="1">
      <alignment/>
    </xf>
    <xf numFmtId="3" fontId="1" fillId="0" borderId="5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3" fontId="4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/>
    </xf>
    <xf numFmtId="49" fontId="0" fillId="0" borderId="13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/>
    </xf>
    <xf numFmtId="49" fontId="0" fillId="0" borderId="15" xfId="0" applyNumberFormat="1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vertical="top"/>
    </xf>
    <xf numFmtId="49" fontId="1" fillId="0" borderId="14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right" vertical="top"/>
    </xf>
    <xf numFmtId="0" fontId="8" fillId="2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0" xfId="0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3" fontId="1" fillId="0" borderId="15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5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7.625" style="111" customWidth="1"/>
    <col min="5" max="5" width="11.25390625" style="1" bestFit="1" customWidth="1"/>
    <col min="6" max="6" width="14.625" style="4" bestFit="1" customWidth="1"/>
    <col min="7" max="7" width="9.875" style="4" bestFit="1" customWidth="1"/>
    <col min="8" max="8" width="17.375" style="4" customWidth="1"/>
    <col min="9" max="9" width="18.625" style="4" customWidth="1"/>
    <col min="10" max="10" width="14.125" style="4" customWidth="1"/>
    <col min="11" max="11" width="9.125" style="4" customWidth="1"/>
    <col min="12" max="12" width="40.625" style="4" customWidth="1"/>
    <col min="13" max="13" width="18.125" style="4" customWidth="1"/>
    <col min="14" max="14" width="19.00390625" style="4" customWidth="1"/>
    <col min="15" max="15" width="8.00390625" style="4" customWidth="1"/>
    <col min="16" max="16" width="36.125" style="4" customWidth="1"/>
    <col min="17" max="17" width="19.00390625" style="4" customWidth="1"/>
    <col min="18" max="18" width="21.25390625" style="4" customWidth="1"/>
    <col min="19" max="19" width="18.125" style="4" customWidth="1"/>
    <col min="20" max="28" width="16.125" style="4" customWidth="1"/>
    <col min="29" max="29" width="14.00390625" style="4" customWidth="1"/>
    <col min="30" max="30" width="13.25390625" style="4" customWidth="1"/>
    <col min="31" max="16384" width="9.125" style="4" customWidth="1"/>
  </cols>
  <sheetData>
    <row r="1" ht="12.75">
      <c r="E1" s="3"/>
    </row>
    <row r="2" spans="5:6" ht="12.75">
      <c r="E2" s="3"/>
      <c r="F2" s="253" t="s">
        <v>134</v>
      </c>
    </row>
    <row r="3" spans="5:6" ht="56.25">
      <c r="E3" s="3"/>
      <c r="F3" s="254" t="s">
        <v>147</v>
      </c>
    </row>
    <row r="4" ht="12.75">
      <c r="E4" s="3"/>
    </row>
    <row r="5" ht="38.25">
      <c r="D5" s="255" t="s">
        <v>135</v>
      </c>
    </row>
    <row r="6" ht="15">
      <c r="D6" s="278"/>
    </row>
    <row r="7" ht="13.5" thickBot="1">
      <c r="E7" s="5"/>
    </row>
    <row r="8" spans="1:9" ht="12.75">
      <c r="A8" s="7"/>
      <c r="B8" s="256"/>
      <c r="C8" s="257"/>
      <c r="D8" s="120"/>
      <c r="E8" s="258" t="s">
        <v>3</v>
      </c>
      <c r="F8" s="259" t="s">
        <v>136</v>
      </c>
      <c r="G8" s="256"/>
      <c r="H8" s="9"/>
      <c r="I8" s="9"/>
    </row>
    <row r="9" spans="1:9" ht="12.75">
      <c r="A9" s="260" t="s">
        <v>129</v>
      </c>
      <c r="B9" s="261" t="s">
        <v>0</v>
      </c>
      <c r="C9" s="262" t="s">
        <v>1</v>
      </c>
      <c r="D9" s="263" t="s">
        <v>2</v>
      </c>
      <c r="E9" s="264">
        <v>2003</v>
      </c>
      <c r="F9" s="11">
        <v>2003</v>
      </c>
      <c r="G9" s="265" t="s">
        <v>4</v>
      </c>
      <c r="H9" s="9"/>
      <c r="I9" s="9"/>
    </row>
    <row r="10" spans="1:9" ht="13.5" thickBot="1">
      <c r="A10" s="252"/>
      <c r="B10" s="266"/>
      <c r="C10" s="267"/>
      <c r="D10" s="268"/>
      <c r="E10" s="114"/>
      <c r="F10" s="269"/>
      <c r="G10" s="270"/>
      <c r="H10" s="9"/>
      <c r="I10" s="16"/>
    </row>
    <row r="11" spans="1:9" ht="13.5" thickBot="1">
      <c r="A11" s="271">
        <v>1</v>
      </c>
      <c r="B11" s="272">
        <v>2</v>
      </c>
      <c r="C11" s="273" t="s">
        <v>137</v>
      </c>
      <c r="D11" s="273" t="s">
        <v>138</v>
      </c>
      <c r="E11" s="274">
        <v>5</v>
      </c>
      <c r="F11" s="271">
        <v>6</v>
      </c>
      <c r="G11" s="272">
        <v>7</v>
      </c>
      <c r="H11" s="9"/>
      <c r="I11" s="16"/>
    </row>
    <row r="12" spans="1:30" ht="12.75">
      <c r="A12" s="17"/>
      <c r="B12" s="18"/>
      <c r="C12" s="19"/>
      <c r="D12" s="275"/>
      <c r="E12" s="15"/>
      <c r="F12" s="16"/>
      <c r="G12" s="13"/>
      <c r="H12" s="9"/>
      <c r="I12" s="16"/>
      <c r="O12" s="21"/>
      <c r="P12" s="21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32.25" thickBot="1">
      <c r="A13" s="24"/>
      <c r="B13" s="25"/>
      <c r="C13" s="26"/>
      <c r="D13" s="276" t="s">
        <v>139</v>
      </c>
      <c r="E13" s="27">
        <f>SUM(E14,E19,E26,E36,E44,E76,E97,E104,E107,E160,E177,E230,E263,E285,E295)</f>
        <v>46539244</v>
      </c>
      <c r="F13" s="28">
        <f>SUM(F14,F19,F26,F36,F44,F76,F97,F104,F107,F160,F177,F230,F263,F285,F295)</f>
        <v>44231941.18</v>
      </c>
      <c r="G13" s="29">
        <f>SUM(F13/E13)*100</f>
        <v>95.04224258563376</v>
      </c>
      <c r="H13" s="30"/>
      <c r="I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3.5" thickBot="1">
      <c r="A14" s="32" t="s">
        <v>5</v>
      </c>
      <c r="B14" s="46"/>
      <c r="D14" s="112"/>
      <c r="E14" s="27">
        <f>SUM(E15,E17)</f>
        <v>10220</v>
      </c>
      <c r="F14" s="27">
        <f>SUM(F15,F17)</f>
        <v>9593</v>
      </c>
      <c r="G14" s="34">
        <f aca="true" t="shared" si="0" ref="G14:G76">SUM(F14/E14)*100</f>
        <v>93.86497064579257</v>
      </c>
      <c r="H14" s="30"/>
      <c r="I14" s="30"/>
      <c r="O14" s="35"/>
      <c r="P14" s="36"/>
      <c r="Q14" s="37"/>
      <c r="R14" s="37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ht="13.5" thickBot="1">
      <c r="A15" s="39"/>
      <c r="B15" s="40" t="s">
        <v>6</v>
      </c>
      <c r="C15" s="72"/>
      <c r="D15" s="173" t="s">
        <v>7</v>
      </c>
      <c r="E15" s="113">
        <f>SUM(E16)</f>
        <v>1220</v>
      </c>
      <c r="F15" s="42">
        <f>SUM(F16)</f>
        <v>594</v>
      </c>
      <c r="G15" s="43">
        <f t="shared" si="0"/>
        <v>48.68852459016394</v>
      </c>
      <c r="H15" s="30"/>
      <c r="I15" s="30"/>
      <c r="O15" s="35"/>
      <c r="P15" s="44"/>
      <c r="Q15" s="45"/>
      <c r="R15" s="45"/>
      <c r="S15" s="45"/>
      <c r="T15" s="45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ht="26.25" thickBot="1">
      <c r="A16" s="39"/>
      <c r="B16" s="46"/>
      <c r="C16" s="14">
        <v>2850</v>
      </c>
      <c r="D16" s="277" t="s">
        <v>8</v>
      </c>
      <c r="E16" s="47">
        <v>1220</v>
      </c>
      <c r="F16" s="47">
        <v>594</v>
      </c>
      <c r="G16" s="48">
        <f t="shared" si="0"/>
        <v>48.68852459016394</v>
      </c>
      <c r="H16" s="30"/>
      <c r="I16" s="30"/>
      <c r="O16" s="35"/>
      <c r="P16" s="36"/>
      <c r="Q16" s="45"/>
      <c r="R16" s="45"/>
      <c r="S16" s="45"/>
      <c r="T16" s="45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ht="13.5" thickBot="1">
      <c r="A17" s="49"/>
      <c r="B17" s="50" t="s">
        <v>9</v>
      </c>
      <c r="C17" s="72"/>
      <c r="D17" s="173" t="s">
        <v>29</v>
      </c>
      <c r="E17" s="113">
        <f>SUM(E18)</f>
        <v>9000</v>
      </c>
      <c r="F17" s="42">
        <f>SUM(F18)</f>
        <v>8999</v>
      </c>
      <c r="G17" s="43">
        <f t="shared" si="0"/>
        <v>99.9888888888889</v>
      </c>
      <c r="H17" s="30"/>
      <c r="I17" s="30"/>
      <c r="O17" s="35"/>
      <c r="P17" s="51"/>
      <c r="Q17" s="45"/>
      <c r="R17" s="45"/>
      <c r="S17" s="45"/>
      <c r="T17" s="45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ht="13.5" thickBot="1">
      <c r="A18" s="49"/>
      <c r="C18" s="14">
        <v>4300</v>
      </c>
      <c r="D18" s="111" t="s">
        <v>11</v>
      </c>
      <c r="E18" s="52">
        <v>9000</v>
      </c>
      <c r="F18" s="52">
        <v>8999</v>
      </c>
      <c r="G18" s="48">
        <f t="shared" si="0"/>
        <v>99.9888888888889</v>
      </c>
      <c r="H18" s="5"/>
      <c r="I18" s="5"/>
      <c r="O18" s="35"/>
      <c r="P18" s="53"/>
      <c r="Q18" s="45"/>
      <c r="R18" s="45"/>
      <c r="S18" s="45"/>
      <c r="T18" s="45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ht="13.5" thickBot="1">
      <c r="A19" s="54">
        <v>600</v>
      </c>
      <c r="B19" s="76"/>
      <c r="C19" s="19"/>
      <c r="D19" s="300" t="s">
        <v>12</v>
      </c>
      <c r="E19" s="113">
        <f>SUM(E20,E22,E24)</f>
        <v>2065074</v>
      </c>
      <c r="F19" s="42">
        <f>SUM(F20,F22,F24)</f>
        <v>2065072</v>
      </c>
      <c r="G19" s="43">
        <f t="shared" si="0"/>
        <v>99.99990315117037</v>
      </c>
      <c r="H19" s="30"/>
      <c r="I19" s="30"/>
      <c r="O19" s="56"/>
      <c r="P19" s="53"/>
      <c r="Q19" s="45"/>
      <c r="R19" s="45"/>
      <c r="S19" s="45"/>
      <c r="T19" s="45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ht="13.5" thickBot="1">
      <c r="A20" s="49"/>
      <c r="B20" s="54">
        <v>60004</v>
      </c>
      <c r="C20" s="72"/>
      <c r="D20" s="279" t="s">
        <v>13</v>
      </c>
      <c r="E20" s="113">
        <f>SUM(E21)</f>
        <v>1817074</v>
      </c>
      <c r="F20" s="42">
        <f>SUM(F21)</f>
        <v>1817074</v>
      </c>
      <c r="G20" s="43">
        <f t="shared" si="0"/>
        <v>100</v>
      </c>
      <c r="H20" s="30"/>
      <c r="I20" s="30"/>
      <c r="O20" s="56"/>
      <c r="P20" s="53"/>
      <c r="Q20" s="45"/>
      <c r="R20" s="45"/>
      <c r="S20" s="45"/>
      <c r="T20" s="45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ht="39" thickBot="1">
      <c r="A21" s="49"/>
      <c r="C21" s="301" t="s">
        <v>14</v>
      </c>
      <c r="D21" s="111" t="s">
        <v>15</v>
      </c>
      <c r="E21" s="52">
        <v>1817074</v>
      </c>
      <c r="F21" s="52">
        <v>1817074</v>
      </c>
      <c r="G21" s="48">
        <f t="shared" si="0"/>
        <v>100</v>
      </c>
      <c r="H21" s="5"/>
      <c r="I21" s="5"/>
      <c r="O21" s="56"/>
      <c r="P21" s="53"/>
      <c r="Q21" s="45"/>
      <c r="R21" s="45"/>
      <c r="S21" s="45"/>
      <c r="T21" s="45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3.5" thickBot="1">
      <c r="A22" s="49"/>
      <c r="B22" s="54">
        <v>60014</v>
      </c>
      <c r="C22" s="302"/>
      <c r="D22" s="303" t="s">
        <v>16</v>
      </c>
      <c r="E22" s="116">
        <f>SUM(E23)</f>
        <v>118000</v>
      </c>
      <c r="F22" s="52">
        <f>SUM(F23)</f>
        <v>117998</v>
      </c>
      <c r="G22" s="48">
        <f t="shared" si="0"/>
        <v>99.99830508474577</v>
      </c>
      <c r="H22" s="5"/>
      <c r="I22" s="5"/>
      <c r="O22" s="56"/>
      <c r="P22" s="53"/>
      <c r="Q22" s="45"/>
      <c r="R22" s="45"/>
      <c r="S22" s="45"/>
      <c r="T22" s="45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ht="15.75" thickBot="1">
      <c r="A23" s="49"/>
      <c r="C23" s="301" t="s">
        <v>17</v>
      </c>
      <c r="D23" s="111" t="s">
        <v>18</v>
      </c>
      <c r="E23" s="52">
        <v>118000</v>
      </c>
      <c r="F23" s="52">
        <v>117998</v>
      </c>
      <c r="G23" s="48">
        <f t="shared" si="0"/>
        <v>99.99830508474577</v>
      </c>
      <c r="H23" s="5"/>
      <c r="I23" s="5"/>
      <c r="O23" s="58"/>
      <c r="P23" s="58"/>
      <c r="Q23" s="59"/>
      <c r="R23" s="59"/>
      <c r="S23" s="60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</row>
    <row r="24" spans="1:16" ht="13.5" thickBot="1">
      <c r="A24" s="49"/>
      <c r="B24" s="54">
        <v>60016</v>
      </c>
      <c r="C24" s="72"/>
      <c r="D24" s="279" t="s">
        <v>19</v>
      </c>
      <c r="E24" s="131">
        <f>SUM(E25:E25)</f>
        <v>130000</v>
      </c>
      <c r="F24" s="47">
        <f>SUM(F25:F25)</f>
        <v>130000</v>
      </c>
      <c r="G24" s="48">
        <f t="shared" si="0"/>
        <v>100</v>
      </c>
      <c r="H24" s="30"/>
      <c r="I24" s="30"/>
      <c r="O24" s="30"/>
      <c r="P24" s="30"/>
    </row>
    <row r="25" spans="1:30" ht="13.5" thickBot="1">
      <c r="A25" s="49"/>
      <c r="B25" s="46"/>
      <c r="C25" s="91">
        <v>2650</v>
      </c>
      <c r="D25" s="285" t="s">
        <v>18</v>
      </c>
      <c r="E25" s="63">
        <v>130000</v>
      </c>
      <c r="F25" s="63">
        <v>130000</v>
      </c>
      <c r="G25" s="64">
        <f t="shared" si="0"/>
        <v>100</v>
      </c>
      <c r="H25" s="30"/>
      <c r="I25" s="30"/>
      <c r="O25" s="21"/>
      <c r="P25" s="21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ht="13.5" thickBot="1">
      <c r="A26" s="54">
        <v>700</v>
      </c>
      <c r="B26" s="75"/>
      <c r="C26" s="19"/>
      <c r="D26" s="300" t="s">
        <v>21</v>
      </c>
      <c r="E26" s="113">
        <f>SUM(E27,E29,E34)</f>
        <v>913400</v>
      </c>
      <c r="F26" s="42">
        <f>SUM(F27,F29,F34)</f>
        <v>486298</v>
      </c>
      <c r="G26" s="43">
        <f t="shared" si="0"/>
        <v>53.24042040726954</v>
      </c>
      <c r="H26" s="30"/>
      <c r="I26" s="30"/>
      <c r="O26" s="35"/>
      <c r="P26" s="44"/>
      <c r="Q26" s="45"/>
      <c r="R26" s="45"/>
      <c r="S26" s="4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ht="13.5" thickBot="1">
      <c r="A27" s="49"/>
      <c r="B27" s="54">
        <v>70001</v>
      </c>
      <c r="C27" s="72"/>
      <c r="D27" s="279" t="s">
        <v>22</v>
      </c>
      <c r="E27" s="113">
        <f>SUM(E28:E28)</f>
        <v>125500</v>
      </c>
      <c r="F27" s="42">
        <f>SUM(F28:F28)</f>
        <v>121079</v>
      </c>
      <c r="G27" s="43">
        <f t="shared" si="0"/>
        <v>96.47729083665338</v>
      </c>
      <c r="H27" s="30"/>
      <c r="I27" s="30"/>
      <c r="O27" s="35"/>
      <c r="P27" s="44"/>
      <c r="Q27" s="45"/>
      <c r="R27" s="45"/>
      <c r="S27" s="45"/>
      <c r="T27" s="45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1:30" ht="39" thickBot="1">
      <c r="A28" s="49"/>
      <c r="C28" s="14">
        <v>6210</v>
      </c>
      <c r="D28" s="111" t="s">
        <v>23</v>
      </c>
      <c r="E28" s="52">
        <v>125500</v>
      </c>
      <c r="F28" s="52">
        <v>121079</v>
      </c>
      <c r="G28" s="48">
        <f t="shared" si="0"/>
        <v>96.47729083665338</v>
      </c>
      <c r="H28" s="5"/>
      <c r="I28" s="5"/>
      <c r="O28" s="35"/>
      <c r="P28" s="44"/>
      <c r="Q28" s="45"/>
      <c r="R28" s="45"/>
      <c r="S28" s="45"/>
      <c r="T28" s="45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0" ht="13.5" thickBot="1">
      <c r="A29" s="49"/>
      <c r="B29" s="54">
        <v>70005</v>
      </c>
      <c r="C29" s="72"/>
      <c r="D29" s="279" t="s">
        <v>24</v>
      </c>
      <c r="E29" s="113">
        <f>SUM(E30:E33)</f>
        <v>785000</v>
      </c>
      <c r="F29" s="42">
        <f>SUM(F30:F33)</f>
        <v>363100</v>
      </c>
      <c r="G29" s="43">
        <f t="shared" si="0"/>
        <v>46.254777070063696</v>
      </c>
      <c r="H29" s="30"/>
      <c r="I29" s="30"/>
      <c r="O29" s="35"/>
      <c r="P29" s="53"/>
      <c r="Q29" s="45"/>
      <c r="R29" s="45"/>
      <c r="S29" s="45"/>
      <c r="T29" s="45"/>
      <c r="U29" s="38"/>
      <c r="V29" s="38"/>
      <c r="W29" s="38"/>
      <c r="X29" s="38"/>
      <c r="Y29" s="38"/>
      <c r="Z29" s="38"/>
      <c r="AA29" s="38"/>
      <c r="AB29" s="38"/>
      <c r="AC29" s="38"/>
      <c r="AD29" s="38"/>
    </row>
    <row r="30" spans="1:30" ht="12.75">
      <c r="A30" s="49"/>
      <c r="B30" s="1" t="s">
        <v>25</v>
      </c>
      <c r="C30" s="14">
        <v>4300</v>
      </c>
      <c r="D30" s="111" t="s">
        <v>11</v>
      </c>
      <c r="E30" s="52">
        <v>95000</v>
      </c>
      <c r="F30" s="52">
        <v>26638</v>
      </c>
      <c r="G30" s="48">
        <f t="shared" si="0"/>
        <v>28.04</v>
      </c>
      <c r="H30" s="5"/>
      <c r="I30" s="5"/>
      <c r="O30" s="35"/>
      <c r="P30" s="51"/>
      <c r="Q30" s="45"/>
      <c r="R30" s="45"/>
      <c r="S30" s="45"/>
      <c r="T30" s="45"/>
      <c r="U30" s="38"/>
      <c r="V30" s="38"/>
      <c r="W30" s="38"/>
      <c r="X30" s="38"/>
      <c r="Y30" s="38"/>
      <c r="Z30" s="38"/>
      <c r="AA30" s="38"/>
      <c r="AB30" s="38"/>
      <c r="AC30" s="38"/>
      <c r="AD30" s="38"/>
    </row>
    <row r="31" spans="1:30" ht="12.75">
      <c r="A31" s="49"/>
      <c r="C31" s="14">
        <v>4430</v>
      </c>
      <c r="D31" s="111" t="s">
        <v>26</v>
      </c>
      <c r="E31" s="68">
        <v>130375</v>
      </c>
      <c r="F31" s="68">
        <v>105739</v>
      </c>
      <c r="G31" s="69">
        <f t="shared" si="0"/>
        <v>81.10373921380632</v>
      </c>
      <c r="H31" s="5"/>
      <c r="I31" s="5"/>
      <c r="O31" s="56"/>
      <c r="P31" s="53"/>
      <c r="Q31" s="45"/>
      <c r="R31" s="45"/>
      <c r="S31" s="45"/>
      <c r="T31" s="45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12.75">
      <c r="A32" s="49"/>
      <c r="C32" s="14">
        <v>4610</v>
      </c>
      <c r="D32" s="111" t="s">
        <v>27</v>
      </c>
      <c r="E32" s="68">
        <v>9625</v>
      </c>
      <c r="F32" s="68">
        <v>9625</v>
      </c>
      <c r="G32" s="69">
        <f t="shared" si="0"/>
        <v>100</v>
      </c>
      <c r="H32" s="5"/>
      <c r="I32" s="5"/>
      <c r="O32" s="56"/>
      <c r="P32" s="53"/>
      <c r="Q32" s="70"/>
      <c r="R32" s="70"/>
      <c r="S32" s="70"/>
      <c r="T32" s="45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  <row r="33" spans="1:30" ht="26.25" thickBot="1">
      <c r="A33" s="49"/>
      <c r="C33" s="14">
        <v>6060</v>
      </c>
      <c r="D33" s="111" t="s">
        <v>28</v>
      </c>
      <c r="E33" s="68">
        <v>550000</v>
      </c>
      <c r="F33" s="68">
        <v>221098</v>
      </c>
      <c r="G33" s="69">
        <f t="shared" si="0"/>
        <v>40.199636363636365</v>
      </c>
      <c r="H33" s="5"/>
      <c r="I33" s="5"/>
      <c r="O33" s="35"/>
      <c r="P33" s="51"/>
      <c r="Q33" s="45"/>
      <c r="R33" s="45"/>
      <c r="S33" s="45"/>
      <c r="T33" s="45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0" ht="13.5" thickBot="1">
      <c r="A34" s="49"/>
      <c r="B34" s="54">
        <v>70095</v>
      </c>
      <c r="C34" s="72"/>
      <c r="D34" s="279" t="s">
        <v>29</v>
      </c>
      <c r="E34" s="113">
        <f>SUM(E35)</f>
        <v>2900</v>
      </c>
      <c r="F34" s="42">
        <f>SUM(F35)</f>
        <v>2119</v>
      </c>
      <c r="G34" s="43">
        <f t="shared" si="0"/>
        <v>73.06896551724138</v>
      </c>
      <c r="H34" s="30"/>
      <c r="I34" s="30"/>
      <c r="O34" s="35"/>
      <c r="P34" s="51"/>
      <c r="Q34" s="45"/>
      <c r="R34" s="45"/>
      <c r="S34" s="45"/>
      <c r="T34" s="45"/>
      <c r="U34" s="38"/>
      <c r="V34" s="38"/>
      <c r="W34" s="38"/>
      <c r="X34" s="38"/>
      <c r="Y34" s="38"/>
      <c r="Z34" s="38"/>
      <c r="AA34" s="38"/>
      <c r="AB34" s="38"/>
      <c r="AC34" s="38"/>
      <c r="AD34" s="38"/>
    </row>
    <row r="35" spans="1:30" ht="15.75" thickBot="1">
      <c r="A35" s="49"/>
      <c r="C35" s="14">
        <v>4430</v>
      </c>
      <c r="D35" s="111" t="s">
        <v>26</v>
      </c>
      <c r="E35" s="52">
        <v>2900</v>
      </c>
      <c r="F35" s="52">
        <v>2119</v>
      </c>
      <c r="G35" s="48">
        <f t="shared" si="0"/>
        <v>73.06896551724138</v>
      </c>
      <c r="H35" s="5"/>
      <c r="I35" s="5"/>
      <c r="O35" s="58"/>
      <c r="P35" s="58"/>
      <c r="Q35" s="59"/>
      <c r="R35" s="59"/>
      <c r="S35" s="59"/>
      <c r="T35" s="7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spans="1:16" ht="13.5" thickBot="1">
      <c r="A36" s="40">
        <v>710</v>
      </c>
      <c r="B36" s="19"/>
      <c r="C36" s="19"/>
      <c r="D36" s="298" t="s">
        <v>30</v>
      </c>
      <c r="E36" s="113">
        <f>SUM(E37,E39,E42)</f>
        <v>193538</v>
      </c>
      <c r="F36" s="42">
        <f>SUM(F37,F39,F42)</f>
        <v>145998.18</v>
      </c>
      <c r="G36" s="43">
        <f t="shared" si="0"/>
        <v>75.43644142235632</v>
      </c>
      <c r="H36" s="30"/>
      <c r="I36" s="30"/>
      <c r="O36" s="5"/>
      <c r="P36" s="5"/>
    </row>
    <row r="37" spans="1:16" ht="27" customHeight="1" thickBot="1">
      <c r="A37" s="49"/>
      <c r="B37" s="54">
        <v>71004</v>
      </c>
      <c r="C37" s="72"/>
      <c r="D37" s="279" t="s">
        <v>31</v>
      </c>
      <c r="E37" s="113">
        <f>SUM(E38)</f>
        <v>71538</v>
      </c>
      <c r="F37" s="42">
        <f>SUM(F38)</f>
        <v>39155</v>
      </c>
      <c r="G37" s="43">
        <f t="shared" si="0"/>
        <v>54.733148816013866</v>
      </c>
      <c r="H37" s="30"/>
      <c r="I37" s="30"/>
      <c r="O37" s="5"/>
      <c r="P37" s="5"/>
    </row>
    <row r="38" spans="1:30" ht="13.5" thickBot="1">
      <c r="A38" s="49"/>
      <c r="C38" s="91">
        <v>4300</v>
      </c>
      <c r="D38" s="111" t="s">
        <v>11</v>
      </c>
      <c r="E38" s="73">
        <v>71538</v>
      </c>
      <c r="F38" s="73">
        <v>39155</v>
      </c>
      <c r="G38" s="64">
        <f t="shared" si="0"/>
        <v>54.733148816013866</v>
      </c>
      <c r="H38" s="5"/>
      <c r="I38" s="5"/>
      <c r="O38" s="21"/>
      <c r="P38" s="21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16.5" thickBot="1">
      <c r="A39" s="49"/>
      <c r="B39" s="54">
        <v>71013</v>
      </c>
      <c r="C39" s="72"/>
      <c r="D39" s="279" t="s">
        <v>32</v>
      </c>
      <c r="E39" s="113">
        <f>SUM(E40:E41)</f>
        <v>70000</v>
      </c>
      <c r="F39" s="42">
        <f>SUM(F40:F41)</f>
        <v>57715.18</v>
      </c>
      <c r="G39" s="43">
        <f t="shared" si="0"/>
        <v>82.45025714285714</v>
      </c>
      <c r="H39" s="30"/>
      <c r="I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2.75">
      <c r="A40" s="49"/>
      <c r="C40" s="14">
        <v>4300</v>
      </c>
      <c r="D40" s="111" t="s">
        <v>11</v>
      </c>
      <c r="E40" s="52">
        <v>56000</v>
      </c>
      <c r="F40" s="52">
        <v>51039</v>
      </c>
      <c r="G40" s="48">
        <f t="shared" si="0"/>
        <v>91.14107142857144</v>
      </c>
      <c r="H40" s="5"/>
      <c r="I40" s="5"/>
      <c r="O40" s="35"/>
      <c r="P40" s="36"/>
      <c r="Q40" s="45"/>
      <c r="R40" s="45"/>
      <c r="S40" s="45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</row>
    <row r="41" spans="1:30" ht="13.5" thickBot="1">
      <c r="A41" s="49"/>
      <c r="C41" s="14">
        <v>4430</v>
      </c>
      <c r="D41" s="111" t="s">
        <v>26</v>
      </c>
      <c r="E41" s="68">
        <v>14000</v>
      </c>
      <c r="F41" s="68">
        <v>6676.18</v>
      </c>
      <c r="G41" s="69">
        <f t="shared" si="0"/>
        <v>47.687000000000005</v>
      </c>
      <c r="H41" s="5"/>
      <c r="I41" s="5"/>
      <c r="O41" s="35"/>
      <c r="P41" s="36"/>
      <c r="Q41" s="45"/>
      <c r="R41" s="45"/>
      <c r="S41" s="45"/>
      <c r="T41" s="45"/>
      <c r="U41" s="38"/>
      <c r="V41" s="38"/>
      <c r="W41" s="38"/>
      <c r="X41" s="38"/>
      <c r="Y41" s="38"/>
      <c r="Z41" s="38"/>
      <c r="AA41" s="38"/>
      <c r="AB41" s="38"/>
      <c r="AC41" s="38"/>
      <c r="AD41" s="38"/>
    </row>
    <row r="42" spans="1:30" ht="13.5" thickBot="1">
      <c r="A42" s="49"/>
      <c r="B42" s="54">
        <v>71035</v>
      </c>
      <c r="C42" s="72"/>
      <c r="D42" s="279" t="s">
        <v>33</v>
      </c>
      <c r="E42" s="113">
        <f>SUM(E43:E43)</f>
        <v>52000</v>
      </c>
      <c r="F42" s="42">
        <f>SUM(F43:F43)</f>
        <v>49128</v>
      </c>
      <c r="G42" s="43">
        <f t="shared" si="0"/>
        <v>94.47692307692309</v>
      </c>
      <c r="H42" s="30"/>
      <c r="I42" s="30"/>
      <c r="O42" s="35"/>
      <c r="P42" s="36"/>
      <c r="Q42" s="45"/>
      <c r="R42" s="45"/>
      <c r="S42" s="45"/>
      <c r="T42" s="45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13.5" thickBot="1">
      <c r="A43" s="49"/>
      <c r="C43" s="14">
        <v>4300</v>
      </c>
      <c r="D43" s="111" t="s">
        <v>11</v>
      </c>
      <c r="E43" s="52">
        <v>52000</v>
      </c>
      <c r="F43" s="52">
        <v>49128</v>
      </c>
      <c r="G43" s="48">
        <f t="shared" si="0"/>
        <v>94.47692307692309</v>
      </c>
      <c r="H43" s="5"/>
      <c r="I43" s="5"/>
      <c r="O43" s="35"/>
      <c r="P43" s="51"/>
      <c r="Q43" s="45"/>
      <c r="R43" s="45"/>
      <c r="S43" s="45"/>
      <c r="T43" s="45"/>
      <c r="U43" s="38"/>
      <c r="V43" s="38"/>
      <c r="W43" s="38"/>
      <c r="X43" s="38"/>
      <c r="Y43" s="38"/>
      <c r="Z43" s="38"/>
      <c r="AA43" s="38"/>
      <c r="AB43" s="38"/>
      <c r="AC43" s="38"/>
      <c r="AD43" s="38"/>
    </row>
    <row r="44" spans="1:30" ht="13.5" thickBot="1">
      <c r="A44" s="54">
        <v>750</v>
      </c>
      <c r="B44" s="75"/>
      <c r="C44" s="19"/>
      <c r="D44" s="300" t="s">
        <v>34</v>
      </c>
      <c r="E44" s="131">
        <f>SUM(E45,E52,E69,E71)</f>
        <v>6133966</v>
      </c>
      <c r="F44" s="47">
        <f>SUM(F45,F52,F69,F71)</f>
        <v>5858345</v>
      </c>
      <c r="G44" s="48">
        <f t="shared" si="0"/>
        <v>95.50664284738455</v>
      </c>
      <c r="H44" s="30"/>
      <c r="I44" s="30"/>
      <c r="O44" s="35"/>
      <c r="P44" s="51"/>
      <c r="Q44" s="45"/>
      <c r="R44" s="45"/>
      <c r="S44" s="45"/>
      <c r="T44" s="45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ht="13.5" thickBot="1">
      <c r="A45" s="49"/>
      <c r="B45" s="54">
        <v>75022</v>
      </c>
      <c r="C45" s="72"/>
      <c r="D45" s="279" t="s">
        <v>35</v>
      </c>
      <c r="E45" s="131">
        <f>SUM(E46:E51)</f>
        <v>320760</v>
      </c>
      <c r="F45" s="47">
        <f>SUM(F46:F51)</f>
        <v>314987</v>
      </c>
      <c r="G45" s="48">
        <f t="shared" si="0"/>
        <v>98.20021199650829</v>
      </c>
      <c r="H45" s="30"/>
      <c r="I45" s="30"/>
      <c r="O45" s="35"/>
      <c r="P45" s="51"/>
      <c r="Q45" s="45"/>
      <c r="R45" s="45"/>
      <c r="S45" s="45"/>
      <c r="T45" s="45"/>
      <c r="U45" s="38"/>
      <c r="V45" s="38"/>
      <c r="W45" s="38"/>
      <c r="X45" s="38"/>
      <c r="Y45" s="38"/>
      <c r="Z45" s="38"/>
      <c r="AA45" s="38"/>
      <c r="AB45" s="38"/>
      <c r="AC45" s="38"/>
      <c r="AD45" s="38"/>
    </row>
    <row r="46" spans="1:30" ht="12.75">
      <c r="A46" s="49"/>
      <c r="C46" s="126">
        <v>3030</v>
      </c>
      <c r="D46" s="280" t="s">
        <v>36</v>
      </c>
      <c r="E46" s="52">
        <v>302110</v>
      </c>
      <c r="F46" s="52">
        <v>301697</v>
      </c>
      <c r="G46" s="78">
        <f t="shared" si="0"/>
        <v>99.86329482638774</v>
      </c>
      <c r="H46" s="5"/>
      <c r="I46" s="5"/>
      <c r="O46" s="35"/>
      <c r="P46" s="51"/>
      <c r="Q46" s="45"/>
      <c r="R46" s="45"/>
      <c r="S46" s="45"/>
      <c r="T46" s="45"/>
      <c r="U46" s="38"/>
      <c r="V46" s="38"/>
      <c r="W46" s="38"/>
      <c r="X46" s="38"/>
      <c r="Y46" s="38"/>
      <c r="Z46" s="38"/>
      <c r="AA46" s="38"/>
      <c r="AB46" s="38"/>
      <c r="AC46" s="38"/>
      <c r="AD46" s="38"/>
    </row>
    <row r="47" spans="1:30" ht="12.75">
      <c r="A47" s="49"/>
      <c r="C47" s="126">
        <v>4210</v>
      </c>
      <c r="D47" s="280" t="s">
        <v>37</v>
      </c>
      <c r="E47" s="68">
        <v>6190</v>
      </c>
      <c r="F47" s="68">
        <v>5569</v>
      </c>
      <c r="G47" s="79">
        <f t="shared" si="0"/>
        <v>89.96768982229403</v>
      </c>
      <c r="H47" s="5"/>
      <c r="I47" s="5"/>
      <c r="O47" s="35"/>
      <c r="P47" s="51"/>
      <c r="Q47" s="45"/>
      <c r="R47" s="45"/>
      <c r="S47" s="45"/>
      <c r="T47" s="45"/>
      <c r="U47" s="38"/>
      <c r="V47" s="38"/>
      <c r="W47" s="38"/>
      <c r="X47" s="38"/>
      <c r="Y47" s="38"/>
      <c r="Z47" s="38"/>
      <c r="AA47" s="38"/>
      <c r="AB47" s="38"/>
      <c r="AC47" s="38"/>
      <c r="AD47" s="38"/>
    </row>
    <row r="48" spans="1:30" ht="12.75">
      <c r="A48" s="49"/>
      <c r="C48" s="126">
        <v>4300</v>
      </c>
      <c r="D48" s="280" t="s">
        <v>11</v>
      </c>
      <c r="E48" s="68">
        <v>10770</v>
      </c>
      <c r="F48" s="68">
        <v>7696</v>
      </c>
      <c r="G48" s="79">
        <f t="shared" si="0"/>
        <v>71.45775301764161</v>
      </c>
      <c r="H48" s="5"/>
      <c r="I48" s="5"/>
      <c r="O48" s="35"/>
      <c r="P48" s="51"/>
      <c r="Q48" s="45"/>
      <c r="R48" s="45"/>
      <c r="S48" s="45"/>
      <c r="T48" s="45"/>
      <c r="U48" s="38"/>
      <c r="V48" s="38"/>
      <c r="W48" s="38"/>
      <c r="X48" s="38"/>
      <c r="Y48" s="38"/>
      <c r="Z48" s="38"/>
      <c r="AA48" s="38"/>
      <c r="AB48" s="38"/>
      <c r="AC48" s="38"/>
      <c r="AD48" s="38"/>
    </row>
    <row r="49" spans="1:30" ht="15.75" thickBot="1">
      <c r="A49" s="80"/>
      <c r="B49" s="81"/>
      <c r="C49" s="104">
        <v>4410</v>
      </c>
      <c r="D49" s="281" t="s">
        <v>38</v>
      </c>
      <c r="E49" s="66">
        <v>90</v>
      </c>
      <c r="F49" s="66"/>
      <c r="G49" s="29">
        <f t="shared" si="0"/>
        <v>0</v>
      </c>
      <c r="H49" s="5"/>
      <c r="I49" s="5"/>
      <c r="O49" s="58"/>
      <c r="P49" s="58"/>
      <c r="Q49" s="59"/>
      <c r="R49" s="59"/>
      <c r="S49" s="59"/>
      <c r="T49" s="7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spans="1:16" ht="12.75">
      <c r="A50" s="6"/>
      <c r="B50" s="76"/>
      <c r="C50" s="98">
        <v>4420</v>
      </c>
      <c r="D50" s="95" t="s">
        <v>39</v>
      </c>
      <c r="E50" s="52">
        <v>1100</v>
      </c>
      <c r="F50" s="52"/>
      <c r="G50" s="78">
        <f t="shared" si="0"/>
        <v>0</v>
      </c>
      <c r="H50" s="5"/>
      <c r="I50" s="5"/>
      <c r="O50" s="5"/>
      <c r="P50" s="5"/>
    </row>
    <row r="51" spans="1:16" ht="13.5" thickBot="1">
      <c r="A51" s="49"/>
      <c r="C51" s="126">
        <v>4430</v>
      </c>
      <c r="D51" s="280" t="s">
        <v>26</v>
      </c>
      <c r="E51" s="66">
        <v>500</v>
      </c>
      <c r="F51" s="66">
        <v>25</v>
      </c>
      <c r="G51" s="29">
        <f t="shared" si="0"/>
        <v>5</v>
      </c>
      <c r="H51" s="5"/>
      <c r="I51" s="5"/>
      <c r="O51" s="5"/>
      <c r="P51" s="5"/>
    </row>
    <row r="52" spans="1:16" ht="13.5" thickBot="1">
      <c r="A52" s="49"/>
      <c r="B52" s="54">
        <v>75023</v>
      </c>
      <c r="C52" s="72"/>
      <c r="D52" s="279" t="s">
        <v>40</v>
      </c>
      <c r="E52" s="28">
        <f>SUM(E53:E68)</f>
        <v>5562302</v>
      </c>
      <c r="F52" s="27">
        <f>SUM(F53:F68)</f>
        <v>5314082</v>
      </c>
      <c r="G52" s="34">
        <f t="shared" si="0"/>
        <v>95.53745913112952</v>
      </c>
      <c r="H52" s="30"/>
      <c r="I52" s="30"/>
      <c r="O52" s="5"/>
      <c r="P52" s="5"/>
    </row>
    <row r="53" spans="1:16" ht="25.5">
      <c r="A53" s="49"/>
      <c r="C53" s="14">
        <v>3020</v>
      </c>
      <c r="D53" s="111" t="s">
        <v>41</v>
      </c>
      <c r="E53" s="52">
        <v>12000</v>
      </c>
      <c r="F53" s="77">
        <v>10745</v>
      </c>
      <c r="G53" s="78">
        <f t="shared" si="0"/>
        <v>89.54166666666666</v>
      </c>
      <c r="H53" s="5"/>
      <c r="I53" s="5"/>
      <c r="O53" s="5"/>
      <c r="P53" s="5"/>
    </row>
    <row r="54" spans="1:16" ht="12.75">
      <c r="A54" s="49"/>
      <c r="C54" s="14">
        <v>4010</v>
      </c>
      <c r="D54" s="111" t="s">
        <v>42</v>
      </c>
      <c r="E54" s="89">
        <v>3561967</v>
      </c>
      <c r="F54" s="90">
        <v>3457771</v>
      </c>
      <c r="G54" s="79">
        <f t="shared" si="0"/>
        <v>97.0747623433906</v>
      </c>
      <c r="H54" s="90"/>
      <c r="I54" s="90"/>
      <c r="O54" s="5"/>
      <c r="P54" s="5"/>
    </row>
    <row r="55" spans="1:16" ht="12.75">
      <c r="A55" s="49"/>
      <c r="C55" s="14">
        <v>4040</v>
      </c>
      <c r="D55" s="111" t="s">
        <v>43</v>
      </c>
      <c r="E55" s="68">
        <v>282675</v>
      </c>
      <c r="F55" s="5">
        <v>268924</v>
      </c>
      <c r="G55" s="79">
        <f t="shared" si="0"/>
        <v>95.1354028477934</v>
      </c>
      <c r="H55" s="5"/>
      <c r="I55" s="5"/>
      <c r="O55" s="5"/>
      <c r="P55" s="5"/>
    </row>
    <row r="56" spans="1:19" ht="12.75">
      <c r="A56" s="49"/>
      <c r="C56" s="14">
        <v>4110</v>
      </c>
      <c r="D56" s="111" t="s">
        <v>44</v>
      </c>
      <c r="E56" s="68">
        <v>617827</v>
      </c>
      <c r="F56" s="5">
        <v>598730</v>
      </c>
      <c r="G56" s="79">
        <f t="shared" si="0"/>
        <v>96.90900527170227</v>
      </c>
      <c r="H56" s="5"/>
      <c r="I56" s="5"/>
      <c r="O56" s="21"/>
      <c r="P56" s="21"/>
      <c r="Q56" s="22"/>
      <c r="R56" s="22"/>
      <c r="S56" s="22"/>
    </row>
    <row r="57" spans="1:30" ht="12.75">
      <c r="A57" s="49"/>
      <c r="C57" s="14">
        <v>4120</v>
      </c>
      <c r="D57" s="121" t="s">
        <v>45</v>
      </c>
      <c r="E57" s="68">
        <v>93757</v>
      </c>
      <c r="F57" s="5">
        <v>90904</v>
      </c>
      <c r="G57" s="79">
        <f t="shared" si="0"/>
        <v>96.9570272086351</v>
      </c>
      <c r="H57" s="5"/>
      <c r="I57" s="5"/>
      <c r="O57" s="21"/>
      <c r="P57" s="21"/>
      <c r="Q57" s="2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15.75">
      <c r="A58" s="49"/>
      <c r="C58" s="14">
        <v>4210</v>
      </c>
      <c r="D58" s="111" t="s">
        <v>37</v>
      </c>
      <c r="E58" s="68">
        <v>318076</v>
      </c>
      <c r="F58" s="5">
        <v>300225</v>
      </c>
      <c r="G58" s="79">
        <f t="shared" si="0"/>
        <v>94.38781926332072</v>
      </c>
      <c r="H58" s="5"/>
      <c r="I58" s="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2.75">
      <c r="A59" s="49"/>
      <c r="C59" s="14">
        <v>4260</v>
      </c>
      <c r="D59" s="111" t="s">
        <v>46</v>
      </c>
      <c r="E59" s="68">
        <v>127979</v>
      </c>
      <c r="F59" s="5">
        <v>123974</v>
      </c>
      <c r="G59" s="79">
        <f t="shared" si="0"/>
        <v>96.87058032958532</v>
      </c>
      <c r="H59" s="5"/>
      <c r="I59" s="5"/>
      <c r="O59" s="35"/>
      <c r="P59" s="36"/>
      <c r="Q59" s="45"/>
      <c r="R59" s="45"/>
      <c r="S59" s="45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</row>
    <row r="60" spans="1:30" ht="12.75">
      <c r="A60" s="49"/>
      <c r="C60" s="14">
        <v>4270</v>
      </c>
      <c r="D60" s="111" t="s">
        <v>20</v>
      </c>
      <c r="E60" s="68">
        <v>38500</v>
      </c>
      <c r="F60" s="5">
        <v>37548</v>
      </c>
      <c r="G60" s="79">
        <f t="shared" si="0"/>
        <v>97.52727272727273</v>
      </c>
      <c r="H60" s="5"/>
      <c r="I60" s="5"/>
      <c r="O60" s="35"/>
      <c r="P60" s="36"/>
      <c r="Q60" s="45"/>
      <c r="R60" s="45"/>
      <c r="S60" s="45"/>
      <c r="T60" s="45"/>
      <c r="U60" s="38"/>
      <c r="V60" s="38"/>
      <c r="W60" s="38"/>
      <c r="X60" s="38"/>
      <c r="Y60" s="38"/>
      <c r="Z60" s="38"/>
      <c r="AA60" s="38"/>
      <c r="AB60" s="38"/>
      <c r="AC60" s="38"/>
      <c r="AD60" s="38"/>
    </row>
    <row r="61" spans="1:30" ht="12.75">
      <c r="A61" s="49"/>
      <c r="C61" s="14">
        <v>4280</v>
      </c>
      <c r="D61" s="111" t="s">
        <v>47</v>
      </c>
      <c r="E61" s="68">
        <v>2208</v>
      </c>
      <c r="F61" s="5">
        <v>1655</v>
      </c>
      <c r="G61" s="79">
        <f t="shared" si="0"/>
        <v>74.95471014492753</v>
      </c>
      <c r="H61" s="5"/>
      <c r="I61" s="5"/>
      <c r="O61" s="35"/>
      <c r="P61" s="36"/>
      <c r="Q61" s="45"/>
      <c r="R61" s="45"/>
      <c r="S61" s="45"/>
      <c r="T61" s="45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0" ht="12.75">
      <c r="A62" s="49"/>
      <c r="C62" s="14">
        <v>4300</v>
      </c>
      <c r="D62" s="111" t="s">
        <v>11</v>
      </c>
      <c r="E62" s="68">
        <v>305900</v>
      </c>
      <c r="F62" s="5">
        <v>256648</v>
      </c>
      <c r="G62" s="79">
        <f t="shared" si="0"/>
        <v>83.89931350114416</v>
      </c>
      <c r="H62" s="5"/>
      <c r="I62" s="5"/>
      <c r="O62" s="35"/>
      <c r="P62" s="51"/>
      <c r="Q62" s="45"/>
      <c r="R62" s="45"/>
      <c r="S62" s="45"/>
      <c r="T62" s="45"/>
      <c r="U62" s="38"/>
      <c r="V62" s="38"/>
      <c r="W62" s="38"/>
      <c r="X62" s="38"/>
      <c r="Y62" s="38"/>
      <c r="Z62" s="38"/>
      <c r="AA62" s="38"/>
      <c r="AB62" s="38"/>
      <c r="AC62" s="38"/>
      <c r="AD62" s="38"/>
    </row>
    <row r="63" spans="1:30" ht="12.75">
      <c r="A63" s="49"/>
      <c r="C63" s="14">
        <v>4410</v>
      </c>
      <c r="D63" s="111" t="s">
        <v>38</v>
      </c>
      <c r="E63" s="68">
        <v>20000</v>
      </c>
      <c r="F63" s="5">
        <v>18629</v>
      </c>
      <c r="G63" s="79">
        <f t="shared" si="0"/>
        <v>93.145</v>
      </c>
      <c r="H63" s="5"/>
      <c r="I63" s="5"/>
      <c r="O63" s="35"/>
      <c r="P63" s="51"/>
      <c r="Q63" s="45"/>
      <c r="R63" s="45"/>
      <c r="S63" s="45"/>
      <c r="T63" s="45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0" ht="12.75">
      <c r="A64" s="49"/>
      <c r="C64" s="14">
        <v>4420</v>
      </c>
      <c r="D64" s="111" t="s">
        <v>39</v>
      </c>
      <c r="E64" s="68">
        <v>1500</v>
      </c>
      <c r="F64" s="5"/>
      <c r="G64" s="79">
        <f t="shared" si="0"/>
        <v>0</v>
      </c>
      <c r="H64" s="5"/>
      <c r="I64" s="5"/>
      <c r="O64" s="35"/>
      <c r="P64" s="51"/>
      <c r="Q64" s="45"/>
      <c r="R64" s="45"/>
      <c r="S64" s="45"/>
      <c r="T64" s="45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0" ht="12.75">
      <c r="A65" s="49"/>
      <c r="C65" s="14">
        <v>4430</v>
      </c>
      <c r="D65" s="111" t="s">
        <v>26</v>
      </c>
      <c r="E65" s="68">
        <v>35200</v>
      </c>
      <c r="F65" s="5">
        <v>22529</v>
      </c>
      <c r="G65" s="79">
        <f t="shared" si="0"/>
        <v>64.0028409090909</v>
      </c>
      <c r="H65" s="5"/>
      <c r="I65" s="5"/>
      <c r="O65" s="35"/>
      <c r="P65" s="51"/>
      <c r="Q65" s="45"/>
      <c r="R65" s="45"/>
      <c r="S65" s="45"/>
      <c r="T65" s="45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0" ht="12.75">
      <c r="A66" s="49"/>
      <c r="C66" s="14">
        <v>4440</v>
      </c>
      <c r="D66" s="111" t="s">
        <v>48</v>
      </c>
      <c r="E66" s="68">
        <v>94500</v>
      </c>
      <c r="F66" s="5">
        <v>75794</v>
      </c>
      <c r="G66" s="79">
        <f t="shared" si="0"/>
        <v>80.205291005291</v>
      </c>
      <c r="H66" s="5"/>
      <c r="I66" s="5"/>
      <c r="O66" s="35"/>
      <c r="P66" s="51"/>
      <c r="Q66" s="45"/>
      <c r="R66" s="45"/>
      <c r="S66" s="45"/>
      <c r="T66" s="45"/>
      <c r="U66" s="38"/>
      <c r="V66" s="38"/>
      <c r="W66" s="38"/>
      <c r="X66" s="38"/>
      <c r="Y66" s="38"/>
      <c r="Z66" s="38"/>
      <c r="AA66" s="38"/>
      <c r="AB66" s="38"/>
      <c r="AC66" s="38"/>
      <c r="AD66" s="38"/>
    </row>
    <row r="67" spans="1:30" ht="12.75">
      <c r="A67" s="49"/>
      <c r="C67" s="14">
        <v>4580</v>
      </c>
      <c r="D67" s="111" t="s">
        <v>49</v>
      </c>
      <c r="E67" s="68">
        <v>213</v>
      </c>
      <c r="F67" s="5">
        <v>213</v>
      </c>
      <c r="G67" s="79">
        <f t="shared" si="0"/>
        <v>100</v>
      </c>
      <c r="H67" s="5"/>
      <c r="I67" s="5"/>
      <c r="O67" s="35"/>
      <c r="P67" s="51"/>
      <c r="Q67" s="45"/>
      <c r="R67" s="45"/>
      <c r="S67" s="45"/>
      <c r="T67" s="45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0" ht="27" thickBot="1">
      <c r="A68" s="49"/>
      <c r="C68" s="14">
        <v>6060</v>
      </c>
      <c r="D68" s="111" t="s">
        <v>28</v>
      </c>
      <c r="E68" s="66">
        <v>50000</v>
      </c>
      <c r="F68" s="83">
        <v>49793</v>
      </c>
      <c r="G68" s="29">
        <f t="shared" si="0"/>
        <v>99.586</v>
      </c>
      <c r="H68" s="5"/>
      <c r="I68" s="5"/>
      <c r="O68" s="58"/>
      <c r="P68" s="58"/>
      <c r="Q68" s="59"/>
      <c r="R68" s="59"/>
      <c r="S68" s="59"/>
      <c r="T68" s="7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1:16" ht="31.5" customHeight="1" thickBot="1">
      <c r="A69" s="49"/>
      <c r="B69" s="54">
        <v>75047</v>
      </c>
      <c r="C69" s="72"/>
      <c r="D69" s="173" t="s">
        <v>50</v>
      </c>
      <c r="E69" s="113">
        <f>SUM(E70)</f>
        <v>16404</v>
      </c>
      <c r="F69" s="42">
        <f>SUM(F70)</f>
        <v>15936</v>
      </c>
      <c r="G69" s="43">
        <f t="shared" si="0"/>
        <v>97.14703730797366</v>
      </c>
      <c r="H69" s="30"/>
      <c r="I69" s="30"/>
      <c r="O69" s="5"/>
      <c r="P69" s="5"/>
    </row>
    <row r="70" spans="1:16" ht="13.5" thickBot="1">
      <c r="A70" s="49"/>
      <c r="C70" s="14">
        <v>4300</v>
      </c>
      <c r="D70" s="280" t="s">
        <v>11</v>
      </c>
      <c r="E70" s="52">
        <v>16404</v>
      </c>
      <c r="F70" s="52">
        <v>15936</v>
      </c>
      <c r="G70" s="48">
        <f t="shared" si="0"/>
        <v>97.14703730797366</v>
      </c>
      <c r="H70" s="5"/>
      <c r="I70" s="5"/>
      <c r="O70" s="5"/>
      <c r="P70" s="5"/>
    </row>
    <row r="71" spans="1:16" ht="13.5" thickBot="1">
      <c r="A71" s="49"/>
      <c r="B71" s="54">
        <v>75095</v>
      </c>
      <c r="C71" s="72"/>
      <c r="D71" s="279" t="s">
        <v>51</v>
      </c>
      <c r="E71" s="134">
        <f>SUM(E72:E75)</f>
        <v>234500</v>
      </c>
      <c r="F71" s="85">
        <f>SUM(F72:F75)</f>
        <v>213340</v>
      </c>
      <c r="G71" s="43">
        <f t="shared" si="0"/>
        <v>90.97654584221748</v>
      </c>
      <c r="H71" s="5"/>
      <c r="I71" s="5"/>
      <c r="O71" s="5"/>
      <c r="P71" s="5"/>
    </row>
    <row r="72" spans="1:16" ht="25.5">
      <c r="A72" s="49"/>
      <c r="B72" s="46"/>
      <c r="C72" s="91">
        <v>3020</v>
      </c>
      <c r="D72" s="285" t="s">
        <v>41</v>
      </c>
      <c r="E72" s="73">
        <v>13000</v>
      </c>
      <c r="F72" s="73">
        <v>11150</v>
      </c>
      <c r="G72" s="64">
        <f t="shared" si="0"/>
        <v>85.76923076923076</v>
      </c>
      <c r="H72" s="5"/>
      <c r="I72" s="5"/>
      <c r="O72" s="5"/>
      <c r="P72" s="5"/>
    </row>
    <row r="73" spans="1:30" ht="12.75">
      <c r="A73" s="49"/>
      <c r="B73" s="46"/>
      <c r="C73" s="91">
        <v>4210</v>
      </c>
      <c r="D73" s="280" t="s">
        <v>37</v>
      </c>
      <c r="E73" s="92">
        <v>25400</v>
      </c>
      <c r="F73" s="92">
        <v>15974</v>
      </c>
      <c r="G73" s="93">
        <f t="shared" si="0"/>
        <v>62.88976377952756</v>
      </c>
      <c r="H73" s="5"/>
      <c r="I73" s="5"/>
      <c r="O73" s="21"/>
      <c r="P73" s="21"/>
      <c r="Q73" s="22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ht="15.75">
      <c r="A74" s="49"/>
      <c r="B74" s="46"/>
      <c r="C74" s="91">
        <v>4300</v>
      </c>
      <c r="D74" s="280" t="s">
        <v>11</v>
      </c>
      <c r="E74" s="92">
        <v>179930</v>
      </c>
      <c r="F74" s="92">
        <v>170271</v>
      </c>
      <c r="G74" s="93">
        <f t="shared" si="0"/>
        <v>94.63180125604401</v>
      </c>
      <c r="H74" s="5"/>
      <c r="I74" s="5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3.5" thickBot="1">
      <c r="A75" s="49"/>
      <c r="C75" s="91">
        <v>4430</v>
      </c>
      <c r="D75" s="280" t="s">
        <v>26</v>
      </c>
      <c r="E75" s="92">
        <v>16170</v>
      </c>
      <c r="F75" s="92">
        <v>15945</v>
      </c>
      <c r="G75" s="93">
        <f t="shared" si="0"/>
        <v>98.60853432282003</v>
      </c>
      <c r="H75" s="5"/>
      <c r="I75" s="5"/>
      <c r="O75" s="94"/>
      <c r="P75" s="36"/>
      <c r="Q75" s="45"/>
      <c r="R75" s="45"/>
      <c r="S75" s="4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</row>
    <row r="76" spans="1:30" ht="13.5" thickBot="1">
      <c r="A76" s="54">
        <v>754</v>
      </c>
      <c r="B76" s="67"/>
      <c r="C76" s="72"/>
      <c r="D76" s="173" t="s">
        <v>52</v>
      </c>
      <c r="E76" s="113">
        <f>SUM(E77,E79,E83)</f>
        <v>1127930</v>
      </c>
      <c r="F76" s="42">
        <f>SUM(F77,F79,F83)</f>
        <v>978763</v>
      </c>
      <c r="G76" s="43">
        <f t="shared" si="0"/>
        <v>86.77515448653729</v>
      </c>
      <c r="H76" s="30"/>
      <c r="I76" s="30"/>
      <c r="O76" s="94"/>
      <c r="P76" s="36"/>
      <c r="Q76" s="45"/>
      <c r="R76" s="45"/>
      <c r="S76" s="45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0" ht="13.5" thickBot="1">
      <c r="A77" s="49"/>
      <c r="B77" s="54">
        <v>75412</v>
      </c>
      <c r="C77" s="72"/>
      <c r="D77" s="279" t="s">
        <v>53</v>
      </c>
      <c r="E77" s="113">
        <f>SUM(E78)</f>
        <v>50000</v>
      </c>
      <c r="F77" s="42">
        <f>SUM(F78)</f>
        <v>50000</v>
      </c>
      <c r="G77" s="43">
        <f aca="true" t="shared" si="1" ref="G77:G140">SUM(F77/E77)*100</f>
        <v>100</v>
      </c>
      <c r="H77" s="30"/>
      <c r="I77" s="30"/>
      <c r="O77" s="94"/>
      <c r="P77" s="44"/>
      <c r="Q77" s="45"/>
      <c r="R77" s="45"/>
      <c r="S77" s="45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0" ht="26.25" thickBot="1">
      <c r="A78" s="49"/>
      <c r="C78" s="14">
        <v>2630</v>
      </c>
      <c r="D78" s="280" t="s">
        <v>54</v>
      </c>
      <c r="E78" s="52">
        <v>50000</v>
      </c>
      <c r="F78" s="52">
        <v>50000</v>
      </c>
      <c r="G78" s="48">
        <f t="shared" si="1"/>
        <v>100</v>
      </c>
      <c r="H78" s="5"/>
      <c r="I78" s="5"/>
      <c r="O78" s="94"/>
      <c r="P78" s="53"/>
      <c r="Q78" s="45"/>
      <c r="R78" s="45"/>
      <c r="S78" s="45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0" ht="13.5" thickBot="1">
      <c r="A79" s="49"/>
      <c r="B79" s="54">
        <v>75414</v>
      </c>
      <c r="C79" s="72"/>
      <c r="D79" s="279" t="s">
        <v>55</v>
      </c>
      <c r="E79" s="113">
        <f>SUM(E80:E82)</f>
        <v>23500</v>
      </c>
      <c r="F79" s="42">
        <f>SUM(F80:F82)</f>
        <v>21732</v>
      </c>
      <c r="G79" s="43">
        <f t="shared" si="1"/>
        <v>92.47659574468085</v>
      </c>
      <c r="H79" s="30"/>
      <c r="I79" s="30"/>
      <c r="O79" s="94"/>
      <c r="P79" s="51"/>
      <c r="Q79" s="45"/>
      <c r="R79" s="45"/>
      <c r="S79" s="45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</row>
    <row r="80" spans="1:30" ht="12.75">
      <c r="A80" s="49"/>
      <c r="B80" s="46"/>
      <c r="C80" s="14">
        <v>4210</v>
      </c>
      <c r="D80" s="280" t="s">
        <v>37</v>
      </c>
      <c r="E80" s="52">
        <v>15800</v>
      </c>
      <c r="F80" s="52">
        <v>15424</v>
      </c>
      <c r="G80" s="48">
        <f t="shared" si="1"/>
        <v>97.62025316455696</v>
      </c>
      <c r="H80" s="5"/>
      <c r="I80" s="5"/>
      <c r="O80" s="94"/>
      <c r="P80" s="51"/>
      <c r="Q80" s="45"/>
      <c r="R80" s="45"/>
      <c r="S80" s="45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0" ht="12.75">
      <c r="A81" s="49"/>
      <c r="B81" s="46"/>
      <c r="C81" s="14">
        <v>4260</v>
      </c>
      <c r="D81" s="280" t="s">
        <v>46</v>
      </c>
      <c r="E81" s="68">
        <v>2800</v>
      </c>
      <c r="F81" s="68">
        <v>1637</v>
      </c>
      <c r="G81" s="69">
        <f t="shared" si="1"/>
        <v>58.464285714285715</v>
      </c>
      <c r="H81" s="5"/>
      <c r="I81" s="5"/>
      <c r="O81" s="56"/>
      <c r="P81" s="53"/>
      <c r="Q81" s="45"/>
      <c r="R81" s="45"/>
      <c r="S81" s="45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0" ht="13.5" thickBot="1">
      <c r="A82" s="49"/>
      <c r="C82" s="14">
        <v>4300</v>
      </c>
      <c r="D82" s="280" t="s">
        <v>11</v>
      </c>
      <c r="E82" s="68">
        <v>4900</v>
      </c>
      <c r="F82" s="68">
        <v>4671</v>
      </c>
      <c r="G82" s="69">
        <f t="shared" si="1"/>
        <v>95.3265306122449</v>
      </c>
      <c r="H82" s="5"/>
      <c r="I82" s="5"/>
      <c r="O82" s="56"/>
      <c r="P82" s="53"/>
      <c r="Q82" s="70"/>
      <c r="R82" s="70"/>
      <c r="S82" s="70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0" ht="13.5" thickBot="1">
      <c r="A83" s="49"/>
      <c r="B83" s="54">
        <v>75416</v>
      </c>
      <c r="C83" s="72"/>
      <c r="D83" s="279" t="s">
        <v>56</v>
      </c>
      <c r="E83" s="113">
        <f>SUM(E84:E96)</f>
        <v>1054430</v>
      </c>
      <c r="F83" s="42">
        <f>SUM(F84:F96)</f>
        <v>907031</v>
      </c>
      <c r="G83" s="43">
        <f t="shared" si="1"/>
        <v>86.02097815881567</v>
      </c>
      <c r="H83" s="30"/>
      <c r="I83" s="30"/>
      <c r="O83" s="94"/>
      <c r="P83" s="51"/>
      <c r="Q83" s="45"/>
      <c r="R83" s="45"/>
      <c r="S83" s="45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0" ht="26.25">
      <c r="A84" s="49"/>
      <c r="C84" s="14">
        <v>3020</v>
      </c>
      <c r="D84" s="280" t="s">
        <v>41</v>
      </c>
      <c r="E84" s="52">
        <v>33650</v>
      </c>
      <c r="F84" s="52">
        <v>24271</v>
      </c>
      <c r="G84" s="48">
        <f t="shared" si="1"/>
        <v>72.12778603268944</v>
      </c>
      <c r="H84" s="5"/>
      <c r="I84" s="5"/>
      <c r="O84" s="58"/>
      <c r="P84" s="58"/>
      <c r="Q84" s="59"/>
      <c r="R84" s="59"/>
      <c r="S84" s="59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spans="1:16" ht="12.75">
      <c r="A85" s="49"/>
      <c r="C85" s="14">
        <v>4010</v>
      </c>
      <c r="D85" s="280" t="s">
        <v>42</v>
      </c>
      <c r="E85" s="68">
        <v>687920</v>
      </c>
      <c r="F85" s="68">
        <v>599316</v>
      </c>
      <c r="G85" s="69">
        <f t="shared" si="1"/>
        <v>87.12001395511106</v>
      </c>
      <c r="H85" s="5"/>
      <c r="I85" s="5"/>
      <c r="O85" s="5"/>
      <c r="P85" s="5"/>
    </row>
    <row r="86" spans="1:16" ht="12.75">
      <c r="A86" s="49"/>
      <c r="C86" s="14">
        <v>4040</v>
      </c>
      <c r="D86" s="280" t="s">
        <v>43</v>
      </c>
      <c r="E86" s="68">
        <v>54349</v>
      </c>
      <c r="F86" s="68">
        <v>54349</v>
      </c>
      <c r="G86" s="69">
        <f t="shared" si="1"/>
        <v>100</v>
      </c>
      <c r="H86" s="5"/>
      <c r="I86" s="5"/>
      <c r="O86" s="5"/>
      <c r="P86" s="5"/>
    </row>
    <row r="87" spans="1:30" ht="12.75">
      <c r="A87" s="49"/>
      <c r="C87" s="91">
        <v>4110</v>
      </c>
      <c r="D87" s="280" t="s">
        <v>44</v>
      </c>
      <c r="E87" s="92">
        <v>138418</v>
      </c>
      <c r="F87" s="92">
        <v>113424</v>
      </c>
      <c r="G87" s="93">
        <f t="shared" si="1"/>
        <v>81.943099885853</v>
      </c>
      <c r="H87" s="5"/>
      <c r="I87" s="5"/>
      <c r="O87" s="21"/>
      <c r="P87" s="21"/>
      <c r="Q87" s="2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</row>
    <row r="88" spans="1:30" ht="15.75">
      <c r="A88" s="49"/>
      <c r="C88" s="14">
        <v>4120</v>
      </c>
      <c r="D88" s="280" t="s">
        <v>45</v>
      </c>
      <c r="E88" s="68">
        <v>19455</v>
      </c>
      <c r="F88" s="68">
        <v>16313</v>
      </c>
      <c r="G88" s="69">
        <f t="shared" si="1"/>
        <v>83.84991004883064</v>
      </c>
      <c r="H88" s="5"/>
      <c r="I88" s="5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2.75">
      <c r="A89" s="49"/>
      <c r="C89" s="14">
        <v>4210</v>
      </c>
      <c r="D89" s="280" t="s">
        <v>37</v>
      </c>
      <c r="E89" s="68">
        <v>33083</v>
      </c>
      <c r="F89" s="68">
        <v>29709</v>
      </c>
      <c r="G89" s="69">
        <f t="shared" si="1"/>
        <v>89.80140857842397</v>
      </c>
      <c r="H89" s="5"/>
      <c r="I89" s="5"/>
      <c r="O89" s="94"/>
      <c r="P89" s="36"/>
      <c r="Q89" s="45"/>
      <c r="R89" s="70"/>
      <c r="S89" s="70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</row>
    <row r="90" spans="1:30" ht="12.75">
      <c r="A90" s="49"/>
      <c r="C90" s="14">
        <v>4270</v>
      </c>
      <c r="D90" s="280" t="s">
        <v>20</v>
      </c>
      <c r="E90" s="68">
        <v>6800</v>
      </c>
      <c r="F90" s="68">
        <v>6563</v>
      </c>
      <c r="G90" s="69">
        <f t="shared" si="1"/>
        <v>96.51470588235294</v>
      </c>
      <c r="H90" s="5"/>
      <c r="I90" s="5"/>
      <c r="O90" s="94"/>
      <c r="P90" s="36"/>
      <c r="Q90" s="45"/>
      <c r="R90" s="70"/>
      <c r="S90" s="70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</row>
    <row r="91" spans="1:30" ht="12.75">
      <c r="A91" s="49"/>
      <c r="C91" s="14">
        <v>4280</v>
      </c>
      <c r="D91" s="280" t="s">
        <v>47</v>
      </c>
      <c r="E91" s="68">
        <v>1000</v>
      </c>
      <c r="F91" s="68">
        <v>99</v>
      </c>
      <c r="G91" s="69">
        <f t="shared" si="1"/>
        <v>9.9</v>
      </c>
      <c r="H91" s="5"/>
      <c r="I91" s="5"/>
      <c r="O91" s="94"/>
      <c r="P91" s="36"/>
      <c r="Q91" s="45"/>
      <c r="R91" s="70"/>
      <c r="S91" s="70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</row>
    <row r="92" spans="1:30" ht="12.75">
      <c r="A92" s="49"/>
      <c r="C92" s="14">
        <v>4300</v>
      </c>
      <c r="D92" s="280" t="s">
        <v>11</v>
      </c>
      <c r="E92" s="68">
        <v>7150</v>
      </c>
      <c r="F92" s="68">
        <v>4852</v>
      </c>
      <c r="G92" s="69">
        <f t="shared" si="1"/>
        <v>67.86013986013985</v>
      </c>
      <c r="H92" s="5"/>
      <c r="I92" s="5"/>
      <c r="O92" s="94"/>
      <c r="P92" s="51"/>
      <c r="Q92" s="45"/>
      <c r="R92" s="70"/>
      <c r="S92" s="70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</row>
    <row r="93" spans="1:30" ht="12.75">
      <c r="A93" s="49"/>
      <c r="C93" s="14">
        <v>4410</v>
      </c>
      <c r="D93" s="280" t="s">
        <v>38</v>
      </c>
      <c r="E93" s="68">
        <v>60</v>
      </c>
      <c r="F93" s="68">
        <v>42</v>
      </c>
      <c r="G93" s="69">
        <f t="shared" si="1"/>
        <v>70</v>
      </c>
      <c r="H93" s="5"/>
      <c r="I93" s="5"/>
      <c r="O93" s="94"/>
      <c r="P93" s="51"/>
      <c r="Q93" s="45"/>
      <c r="R93" s="70"/>
      <c r="S93" s="70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</row>
    <row r="94" spans="1:30" ht="12.75">
      <c r="A94" s="49"/>
      <c r="C94" s="14">
        <v>4430</v>
      </c>
      <c r="D94" s="280" t="s">
        <v>26</v>
      </c>
      <c r="E94" s="68">
        <v>8736</v>
      </c>
      <c r="F94" s="68">
        <v>7037</v>
      </c>
      <c r="G94" s="69">
        <f t="shared" si="1"/>
        <v>80.55173992673993</v>
      </c>
      <c r="H94" s="5"/>
      <c r="I94" s="5"/>
      <c r="O94" s="94"/>
      <c r="P94" s="51"/>
      <c r="Q94" s="45"/>
      <c r="R94" s="70"/>
      <c r="S94" s="70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</row>
    <row r="95" spans="1:30" ht="12.75">
      <c r="A95" s="49"/>
      <c r="C95" s="14">
        <v>4440</v>
      </c>
      <c r="D95" s="280" t="s">
        <v>48</v>
      </c>
      <c r="E95" s="68">
        <v>28600</v>
      </c>
      <c r="F95" s="68">
        <v>15897</v>
      </c>
      <c r="G95" s="69">
        <f t="shared" si="1"/>
        <v>55.58391608391609</v>
      </c>
      <c r="H95" s="5"/>
      <c r="I95" s="5"/>
      <c r="O95" s="94"/>
      <c r="P95" s="51"/>
      <c r="Q95" s="45"/>
      <c r="R95" s="70"/>
      <c r="S95" s="70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1:30" ht="26.25" thickBot="1">
      <c r="A96" s="49"/>
      <c r="C96" s="14">
        <v>6060</v>
      </c>
      <c r="D96" s="280" t="s">
        <v>28</v>
      </c>
      <c r="E96" s="68">
        <v>35209</v>
      </c>
      <c r="F96" s="68">
        <v>35159</v>
      </c>
      <c r="G96" s="69">
        <f t="shared" si="1"/>
        <v>99.85799085461103</v>
      </c>
      <c r="H96" s="5"/>
      <c r="I96" s="5"/>
      <c r="O96" s="56"/>
      <c r="P96" s="53"/>
      <c r="Q96" s="70"/>
      <c r="R96" s="70"/>
      <c r="S96" s="70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1:30" ht="13.5" thickBot="1">
      <c r="A97" s="54">
        <v>757</v>
      </c>
      <c r="B97" s="67"/>
      <c r="C97" s="72"/>
      <c r="D97" s="173" t="s">
        <v>57</v>
      </c>
      <c r="E97" s="113">
        <f>SUM(E98,E102)</f>
        <v>180770</v>
      </c>
      <c r="F97" s="42">
        <f>SUM(F98,F102)</f>
        <v>60521</v>
      </c>
      <c r="G97" s="43">
        <f t="shared" si="1"/>
        <v>33.47955966144825</v>
      </c>
      <c r="H97" s="30"/>
      <c r="I97" s="30"/>
      <c r="O97" s="94"/>
      <c r="P97" s="51"/>
      <c r="Q97" s="45"/>
      <c r="R97" s="70"/>
      <c r="S97" s="70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</row>
    <row r="98" spans="1:30" ht="44.25" customHeight="1" thickBot="1">
      <c r="A98" s="96"/>
      <c r="B98" s="54">
        <v>75702</v>
      </c>
      <c r="C98" s="72"/>
      <c r="D98" s="189" t="s">
        <v>58</v>
      </c>
      <c r="E98" s="131">
        <f>SUM(E99:E101)</f>
        <v>73086</v>
      </c>
      <c r="F98" s="47">
        <f>SUM(F99:F101)</f>
        <v>60521</v>
      </c>
      <c r="G98" s="48">
        <f t="shared" si="1"/>
        <v>82.80792491037955</v>
      </c>
      <c r="H98" s="30"/>
      <c r="I98" s="30"/>
      <c r="O98" s="58"/>
      <c r="P98" s="58"/>
      <c r="Q98" s="59"/>
      <c r="R98" s="59"/>
      <c r="S98" s="59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spans="1:16" ht="13.5" customHeight="1">
      <c r="A99" s="96"/>
      <c r="B99" s="46"/>
      <c r="C99" s="126">
        <v>4300</v>
      </c>
      <c r="D99" s="101" t="s">
        <v>11</v>
      </c>
      <c r="E99" s="99">
        <v>4566</v>
      </c>
      <c r="F99" s="99">
        <v>4566</v>
      </c>
      <c r="G99" s="78">
        <f t="shared" si="1"/>
        <v>100</v>
      </c>
      <c r="H99" s="30"/>
      <c r="I99" s="30"/>
      <c r="O99" s="5"/>
      <c r="P99" s="5"/>
    </row>
    <row r="100" spans="1:30" ht="14.25" customHeight="1">
      <c r="A100" s="96"/>
      <c r="B100" s="46"/>
      <c r="C100" s="100">
        <v>4430</v>
      </c>
      <c r="D100" s="101" t="s">
        <v>26</v>
      </c>
      <c r="E100" s="102">
        <v>2283</v>
      </c>
      <c r="F100" s="102">
        <v>2283</v>
      </c>
      <c r="G100" s="79">
        <f t="shared" si="1"/>
        <v>100</v>
      </c>
      <c r="H100" s="30"/>
      <c r="I100" s="30"/>
      <c r="O100" s="58"/>
      <c r="P100" s="103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9" ht="26.25" thickBot="1">
      <c r="A101" s="107"/>
      <c r="B101" s="33"/>
      <c r="C101" s="104">
        <v>8070</v>
      </c>
      <c r="D101" s="105" t="s">
        <v>59</v>
      </c>
      <c r="E101" s="106">
        <v>66237</v>
      </c>
      <c r="F101" s="106">
        <v>53672</v>
      </c>
      <c r="G101" s="29">
        <f t="shared" si="1"/>
        <v>81.03023989613057</v>
      </c>
      <c r="H101" s="30"/>
      <c r="I101" s="30"/>
    </row>
    <row r="102" spans="1:28" ht="39" thickBot="1">
      <c r="A102" s="74"/>
      <c r="B102" s="108">
        <v>75704</v>
      </c>
      <c r="C102" s="72"/>
      <c r="D102" s="173" t="s">
        <v>60</v>
      </c>
      <c r="E102" s="113">
        <f>SUM(E103)</f>
        <v>107684</v>
      </c>
      <c r="F102" s="42">
        <f>SUM(F103)</f>
        <v>0</v>
      </c>
      <c r="G102" s="43">
        <f t="shared" si="1"/>
        <v>0</v>
      </c>
      <c r="H102" s="30"/>
      <c r="I102" s="30"/>
      <c r="R102" s="110"/>
      <c r="AB102" s="110"/>
    </row>
    <row r="103" spans="1:9" ht="28.5" customHeight="1" thickBot="1">
      <c r="A103" s="96"/>
      <c r="B103" s="46"/>
      <c r="C103" s="98">
        <v>8020</v>
      </c>
      <c r="D103" s="300" t="s">
        <v>61</v>
      </c>
      <c r="E103" s="131">
        <v>107684</v>
      </c>
      <c r="F103" s="47"/>
      <c r="G103" s="48">
        <f t="shared" si="1"/>
        <v>0</v>
      </c>
      <c r="H103" s="30"/>
      <c r="I103" s="30"/>
    </row>
    <row r="104" spans="1:9" ht="13.5" thickBot="1">
      <c r="A104" s="54">
        <v>758</v>
      </c>
      <c r="B104" s="75"/>
      <c r="C104" s="19"/>
      <c r="D104" s="300" t="s">
        <v>62</v>
      </c>
      <c r="E104" s="113">
        <f>SUM(E105)</f>
        <v>142500</v>
      </c>
      <c r="F104" s="42">
        <f>SUM(F105)</f>
        <v>0</v>
      </c>
      <c r="G104" s="43">
        <f t="shared" si="1"/>
        <v>0</v>
      </c>
      <c r="H104" s="30"/>
      <c r="I104" s="30"/>
    </row>
    <row r="105" spans="1:9" ht="13.5" thickBot="1">
      <c r="A105" s="49"/>
      <c r="B105" s="54">
        <v>75818</v>
      </c>
      <c r="C105" s="72"/>
      <c r="D105" s="279" t="s">
        <v>63</v>
      </c>
      <c r="E105" s="113">
        <f>SUM(E106)</f>
        <v>142500</v>
      </c>
      <c r="F105" s="42">
        <f>SUM(F106)</f>
        <v>0</v>
      </c>
      <c r="G105" s="43">
        <f t="shared" si="1"/>
        <v>0</v>
      </c>
      <c r="H105" s="30"/>
      <c r="I105" s="30"/>
    </row>
    <row r="106" spans="1:9" ht="13.5" thickBot="1">
      <c r="A106" s="49"/>
      <c r="C106" s="14">
        <v>4810</v>
      </c>
      <c r="D106" s="280" t="s">
        <v>64</v>
      </c>
      <c r="E106" s="52">
        <v>142500</v>
      </c>
      <c r="F106" s="52"/>
      <c r="G106" s="48">
        <f t="shared" si="1"/>
        <v>0</v>
      </c>
      <c r="H106" s="5"/>
      <c r="I106" s="5"/>
    </row>
    <row r="107" spans="1:9" ht="13.5" thickBot="1">
      <c r="A107" s="54">
        <v>801</v>
      </c>
      <c r="B107" s="67"/>
      <c r="C107" s="72"/>
      <c r="D107" s="173" t="s">
        <v>65</v>
      </c>
      <c r="E107" s="113">
        <f>SUM(E108,E125,E142,E156)</f>
        <v>11979241</v>
      </c>
      <c r="F107" s="42">
        <f>SUM(F108,F125,F142,F156)</f>
        <v>11855935</v>
      </c>
      <c r="G107" s="43">
        <f t="shared" si="1"/>
        <v>98.97066934374223</v>
      </c>
      <c r="H107" s="30"/>
      <c r="I107" s="30"/>
    </row>
    <row r="108" spans="1:9" ht="13.5" thickBot="1">
      <c r="A108" s="49"/>
      <c r="B108" s="54">
        <v>80101</v>
      </c>
      <c r="C108" s="72"/>
      <c r="D108" s="279" t="s">
        <v>66</v>
      </c>
      <c r="E108" s="42">
        <f>SUM(E109:E124)</f>
        <v>6686611</v>
      </c>
      <c r="F108" s="42">
        <f>SUM(F109:F124)</f>
        <v>6623351</v>
      </c>
      <c r="G108" s="87">
        <f t="shared" si="1"/>
        <v>99.05393030938991</v>
      </c>
      <c r="H108" s="30"/>
      <c r="I108" s="30"/>
    </row>
    <row r="109" spans="1:9" ht="25.5">
      <c r="A109" s="49"/>
      <c r="B109" s="46"/>
      <c r="C109" s="8">
        <v>2650</v>
      </c>
      <c r="D109" s="111" t="s">
        <v>67</v>
      </c>
      <c r="E109" s="47">
        <v>210000</v>
      </c>
      <c r="F109" s="251">
        <v>210000</v>
      </c>
      <c r="G109" s="78">
        <f t="shared" si="1"/>
        <v>100</v>
      </c>
      <c r="H109" s="30"/>
      <c r="I109" s="30"/>
    </row>
    <row r="110" spans="1:9" ht="25.5">
      <c r="A110" s="49"/>
      <c r="C110" s="14">
        <v>2540</v>
      </c>
      <c r="D110" s="112" t="s">
        <v>68</v>
      </c>
      <c r="E110" s="68">
        <v>19600</v>
      </c>
      <c r="F110" s="5">
        <v>19587</v>
      </c>
      <c r="G110" s="79">
        <f t="shared" si="1"/>
        <v>99.93367346938776</v>
      </c>
      <c r="H110" s="5"/>
      <c r="I110" s="5"/>
    </row>
    <row r="111" spans="1:9" ht="25.5">
      <c r="A111" s="49"/>
      <c r="C111" s="14">
        <v>3020</v>
      </c>
      <c r="D111" s="111" t="s">
        <v>41</v>
      </c>
      <c r="E111" s="68">
        <v>14519</v>
      </c>
      <c r="F111" s="5">
        <v>12249</v>
      </c>
      <c r="G111" s="79">
        <f t="shared" si="1"/>
        <v>84.36531441559336</v>
      </c>
      <c r="H111" s="5"/>
      <c r="I111" s="5"/>
    </row>
    <row r="112" spans="1:9" ht="12.75">
      <c r="A112" s="49"/>
      <c r="C112" s="14">
        <v>4010</v>
      </c>
      <c r="D112" s="111" t="s">
        <v>42</v>
      </c>
      <c r="E112" s="68">
        <v>4279488</v>
      </c>
      <c r="F112" s="5">
        <v>4264294</v>
      </c>
      <c r="G112" s="79">
        <f t="shared" si="1"/>
        <v>99.64495752762947</v>
      </c>
      <c r="H112" s="5"/>
      <c r="I112" s="5"/>
    </row>
    <row r="113" spans="1:9" ht="12.75">
      <c r="A113" s="49"/>
      <c r="C113" s="14">
        <v>4040</v>
      </c>
      <c r="D113" s="111" t="s">
        <v>43</v>
      </c>
      <c r="E113" s="68">
        <v>329136</v>
      </c>
      <c r="F113" s="5">
        <v>329134</v>
      </c>
      <c r="G113" s="79">
        <f t="shared" si="1"/>
        <v>99.99939234845169</v>
      </c>
      <c r="H113" s="5"/>
      <c r="I113" s="5"/>
    </row>
    <row r="114" spans="1:9" ht="12.75">
      <c r="A114" s="49"/>
      <c r="C114" s="14">
        <v>4110</v>
      </c>
      <c r="D114" s="111" t="s">
        <v>44</v>
      </c>
      <c r="E114" s="68">
        <v>806286</v>
      </c>
      <c r="F114" s="5">
        <v>803099</v>
      </c>
      <c r="G114" s="79">
        <f t="shared" si="1"/>
        <v>99.60473082752273</v>
      </c>
      <c r="H114" s="5"/>
      <c r="I114" s="5"/>
    </row>
    <row r="115" spans="1:9" ht="12.75">
      <c r="A115" s="49"/>
      <c r="C115" s="14">
        <v>4120</v>
      </c>
      <c r="D115" s="111" t="s">
        <v>45</v>
      </c>
      <c r="E115" s="68">
        <v>110079</v>
      </c>
      <c r="F115" s="5">
        <v>109519</v>
      </c>
      <c r="G115" s="79">
        <f t="shared" si="1"/>
        <v>99.49127444835074</v>
      </c>
      <c r="H115" s="5"/>
      <c r="I115" s="5"/>
    </row>
    <row r="116" spans="1:9" ht="12.75">
      <c r="A116" s="49"/>
      <c r="C116" s="14">
        <v>4210</v>
      </c>
      <c r="D116" s="111" t="s">
        <v>37</v>
      </c>
      <c r="E116" s="68">
        <v>87289</v>
      </c>
      <c r="F116" s="5">
        <v>87075</v>
      </c>
      <c r="G116" s="79">
        <f t="shared" si="1"/>
        <v>99.75483737928033</v>
      </c>
      <c r="H116" s="5"/>
      <c r="I116" s="5"/>
    </row>
    <row r="117" spans="1:9" ht="12.75">
      <c r="A117" s="49"/>
      <c r="C117" s="14">
        <v>4260</v>
      </c>
      <c r="D117" s="111" t="s">
        <v>46</v>
      </c>
      <c r="E117" s="68">
        <v>409589</v>
      </c>
      <c r="F117" s="5">
        <v>381820</v>
      </c>
      <c r="G117" s="79">
        <f t="shared" si="1"/>
        <v>93.22027691173346</v>
      </c>
      <c r="H117" s="5"/>
      <c r="I117" s="5"/>
    </row>
    <row r="118" spans="1:9" ht="12.75">
      <c r="A118" s="49"/>
      <c r="C118" s="14">
        <v>4270</v>
      </c>
      <c r="D118" s="111" t="s">
        <v>20</v>
      </c>
      <c r="E118" s="68">
        <v>82390</v>
      </c>
      <c r="F118" s="5">
        <v>80827</v>
      </c>
      <c r="G118" s="79">
        <f t="shared" si="1"/>
        <v>98.10292511227091</v>
      </c>
      <c r="H118" s="5"/>
      <c r="I118" s="5"/>
    </row>
    <row r="119" spans="1:9" ht="12.75">
      <c r="A119" s="49"/>
      <c r="C119" s="14">
        <v>4280</v>
      </c>
      <c r="D119" s="111" t="s">
        <v>47</v>
      </c>
      <c r="E119" s="68">
        <v>6593</v>
      </c>
      <c r="F119" s="5">
        <v>6042</v>
      </c>
      <c r="G119" s="79">
        <f t="shared" si="1"/>
        <v>91.64265129682997</v>
      </c>
      <c r="H119" s="5"/>
      <c r="I119" s="5"/>
    </row>
    <row r="120" spans="1:9" ht="12.75">
      <c r="A120" s="49"/>
      <c r="C120" s="14">
        <v>4300</v>
      </c>
      <c r="D120" s="111" t="s">
        <v>11</v>
      </c>
      <c r="E120" s="68">
        <v>85570</v>
      </c>
      <c r="F120" s="5">
        <v>79044</v>
      </c>
      <c r="G120" s="79">
        <f t="shared" si="1"/>
        <v>92.37349538389623</v>
      </c>
      <c r="H120" s="5"/>
      <c r="I120" s="5"/>
    </row>
    <row r="121" spans="1:9" ht="12.75">
      <c r="A121" s="49"/>
      <c r="C121" s="14">
        <v>4410</v>
      </c>
      <c r="D121" s="111" t="s">
        <v>38</v>
      </c>
      <c r="E121" s="68">
        <v>900</v>
      </c>
      <c r="F121" s="5">
        <v>738</v>
      </c>
      <c r="G121" s="79">
        <f t="shared" si="1"/>
        <v>82</v>
      </c>
      <c r="H121" s="5"/>
      <c r="I121" s="5"/>
    </row>
    <row r="122" spans="1:9" ht="12.75">
      <c r="A122" s="49"/>
      <c r="C122" s="14">
        <v>4440</v>
      </c>
      <c r="D122" s="111" t="s">
        <v>48</v>
      </c>
      <c r="E122" s="68">
        <v>227172</v>
      </c>
      <c r="F122" s="5">
        <v>227172</v>
      </c>
      <c r="G122" s="79">
        <f t="shared" si="1"/>
        <v>100</v>
      </c>
      <c r="H122" s="5"/>
      <c r="I122" s="5"/>
    </row>
    <row r="123" spans="1:9" ht="12.75">
      <c r="A123" s="49"/>
      <c r="C123" s="14">
        <v>6050</v>
      </c>
      <c r="D123" s="111" t="s">
        <v>69</v>
      </c>
      <c r="E123" s="68">
        <v>5000</v>
      </c>
      <c r="F123" s="5"/>
      <c r="G123" s="79">
        <f t="shared" si="1"/>
        <v>0</v>
      </c>
      <c r="H123" s="5"/>
      <c r="I123" s="5"/>
    </row>
    <row r="124" spans="1:9" ht="13.5" thickBot="1">
      <c r="A124" s="49"/>
      <c r="C124" s="14">
        <v>6060</v>
      </c>
      <c r="D124" s="111" t="s">
        <v>70</v>
      </c>
      <c r="E124" s="66">
        <v>13000</v>
      </c>
      <c r="F124" s="83">
        <v>12751</v>
      </c>
      <c r="G124" s="29">
        <f t="shared" si="1"/>
        <v>98.08461538461538</v>
      </c>
      <c r="H124" s="5"/>
      <c r="I124" s="5"/>
    </row>
    <row r="125" spans="1:9" ht="13.5" thickBot="1">
      <c r="A125" s="49"/>
      <c r="B125" s="54">
        <v>80110</v>
      </c>
      <c r="C125" s="72"/>
      <c r="D125" s="279" t="s">
        <v>71</v>
      </c>
      <c r="E125" s="119">
        <f>SUM(E126:E141)</f>
        <v>4820013</v>
      </c>
      <c r="F125" s="28">
        <f>SUM(F126:F141)</f>
        <v>4761642</v>
      </c>
      <c r="G125" s="78">
        <f t="shared" si="1"/>
        <v>98.78898666870816</v>
      </c>
      <c r="H125" s="30"/>
      <c r="I125" s="30"/>
    </row>
    <row r="126" spans="1:9" ht="25.5">
      <c r="A126" s="49"/>
      <c r="B126" s="46"/>
      <c r="C126" s="14">
        <v>2650</v>
      </c>
      <c r="D126" s="111" t="s">
        <v>67</v>
      </c>
      <c r="E126" s="47">
        <v>294000</v>
      </c>
      <c r="F126" s="30">
        <v>294000</v>
      </c>
      <c r="G126" s="78">
        <f t="shared" si="1"/>
        <v>100</v>
      </c>
      <c r="H126" s="30"/>
      <c r="I126" s="30"/>
    </row>
    <row r="127" spans="1:9" ht="25.5">
      <c r="A127" s="49"/>
      <c r="C127" s="14">
        <v>2540</v>
      </c>
      <c r="D127" s="112" t="s">
        <v>68</v>
      </c>
      <c r="E127" s="68">
        <v>19600</v>
      </c>
      <c r="F127" s="5">
        <v>19587</v>
      </c>
      <c r="G127" s="79">
        <f t="shared" si="1"/>
        <v>99.93367346938776</v>
      </c>
      <c r="H127" s="5"/>
      <c r="I127" s="5"/>
    </row>
    <row r="128" spans="1:9" ht="25.5">
      <c r="A128" s="49"/>
      <c r="C128" s="14">
        <v>3020</v>
      </c>
      <c r="D128" s="111" t="s">
        <v>41</v>
      </c>
      <c r="E128" s="68">
        <v>7200</v>
      </c>
      <c r="F128" s="5">
        <v>7162</v>
      </c>
      <c r="G128" s="79">
        <f t="shared" si="1"/>
        <v>99.47222222222221</v>
      </c>
      <c r="H128" s="5"/>
      <c r="I128" s="5"/>
    </row>
    <row r="129" spans="1:9" ht="12.75">
      <c r="A129" s="49"/>
      <c r="C129" s="14">
        <v>4010</v>
      </c>
      <c r="D129" s="111" t="s">
        <v>42</v>
      </c>
      <c r="E129" s="68">
        <v>2888819</v>
      </c>
      <c r="F129" s="5">
        <v>2861591</v>
      </c>
      <c r="G129" s="79">
        <f t="shared" si="1"/>
        <v>99.05746950570457</v>
      </c>
      <c r="H129" s="5"/>
      <c r="I129" s="5"/>
    </row>
    <row r="130" spans="1:9" ht="12.75">
      <c r="A130" s="49"/>
      <c r="C130" s="14">
        <v>4040</v>
      </c>
      <c r="D130" s="111" t="s">
        <v>43</v>
      </c>
      <c r="E130" s="68">
        <v>218090</v>
      </c>
      <c r="F130" s="5">
        <v>218089</v>
      </c>
      <c r="G130" s="79">
        <f t="shared" si="1"/>
        <v>99.99954147370352</v>
      </c>
      <c r="H130" s="5"/>
      <c r="I130" s="5"/>
    </row>
    <row r="131" spans="1:9" ht="12.75">
      <c r="A131" s="49"/>
      <c r="C131" s="14">
        <v>4110</v>
      </c>
      <c r="D131" s="111" t="s">
        <v>44</v>
      </c>
      <c r="E131" s="68">
        <v>542024</v>
      </c>
      <c r="F131" s="5">
        <v>541679</v>
      </c>
      <c r="G131" s="79">
        <f t="shared" si="1"/>
        <v>99.9363496819329</v>
      </c>
      <c r="H131" s="5"/>
      <c r="I131" s="5"/>
    </row>
    <row r="132" spans="1:9" ht="12.75">
      <c r="A132" s="49"/>
      <c r="C132" s="14">
        <v>4120</v>
      </c>
      <c r="D132" s="111" t="s">
        <v>45</v>
      </c>
      <c r="E132" s="68">
        <v>74050</v>
      </c>
      <c r="F132" s="5">
        <v>73557</v>
      </c>
      <c r="G132" s="79">
        <f t="shared" si="1"/>
        <v>99.33423362592842</v>
      </c>
      <c r="H132" s="5"/>
      <c r="I132" s="5"/>
    </row>
    <row r="133" spans="1:9" ht="12.75">
      <c r="A133" s="49"/>
      <c r="C133" s="14">
        <v>4210</v>
      </c>
      <c r="D133" s="111" t="s">
        <v>37</v>
      </c>
      <c r="E133" s="68">
        <v>123463</v>
      </c>
      <c r="F133" s="5">
        <v>123372</v>
      </c>
      <c r="G133" s="79">
        <f t="shared" si="1"/>
        <v>99.92629370742651</v>
      </c>
      <c r="H133" s="5"/>
      <c r="I133" s="5"/>
    </row>
    <row r="134" spans="1:9" ht="12.75">
      <c r="A134" s="49"/>
      <c r="C134" s="14">
        <v>4260</v>
      </c>
      <c r="D134" s="111" t="s">
        <v>46</v>
      </c>
      <c r="E134" s="68">
        <v>319389</v>
      </c>
      <c r="F134" s="5">
        <v>296085</v>
      </c>
      <c r="G134" s="79">
        <f t="shared" si="1"/>
        <v>92.70356837586768</v>
      </c>
      <c r="H134" s="5"/>
      <c r="I134" s="5"/>
    </row>
    <row r="135" spans="1:9" ht="12.75">
      <c r="A135" s="49"/>
      <c r="C135" s="14">
        <v>4270</v>
      </c>
      <c r="D135" s="111" t="s">
        <v>20</v>
      </c>
      <c r="E135" s="68">
        <v>76980</v>
      </c>
      <c r="F135" s="5">
        <v>76306</v>
      </c>
      <c r="G135" s="79">
        <f t="shared" si="1"/>
        <v>99.12444790854768</v>
      </c>
      <c r="H135" s="5"/>
      <c r="I135" s="5"/>
    </row>
    <row r="136" spans="1:9" ht="12.75">
      <c r="A136" s="49"/>
      <c r="C136" s="14">
        <v>4280</v>
      </c>
      <c r="D136" s="111" t="s">
        <v>47</v>
      </c>
      <c r="E136" s="68">
        <v>3620</v>
      </c>
      <c r="F136" s="5">
        <v>3030</v>
      </c>
      <c r="G136" s="79">
        <f t="shared" si="1"/>
        <v>83.70165745856355</v>
      </c>
      <c r="H136" s="5"/>
      <c r="I136" s="5"/>
    </row>
    <row r="137" spans="1:9" ht="12.75">
      <c r="A137" s="49"/>
      <c r="C137" s="14">
        <v>4300</v>
      </c>
      <c r="D137" s="111" t="s">
        <v>11</v>
      </c>
      <c r="E137" s="68">
        <v>55242</v>
      </c>
      <c r="F137" s="5">
        <v>53230</v>
      </c>
      <c r="G137" s="79">
        <f t="shared" si="1"/>
        <v>96.35784366967162</v>
      </c>
      <c r="H137" s="5"/>
      <c r="I137" s="5"/>
    </row>
    <row r="138" spans="1:9" ht="12.75">
      <c r="A138" s="49"/>
      <c r="C138" s="14">
        <v>4410</v>
      </c>
      <c r="D138" s="111" t="s">
        <v>38</v>
      </c>
      <c r="E138" s="68">
        <v>600</v>
      </c>
      <c r="F138" s="5">
        <v>496</v>
      </c>
      <c r="G138" s="79">
        <f t="shared" si="1"/>
        <v>82.66666666666667</v>
      </c>
      <c r="H138" s="5"/>
      <c r="I138" s="5"/>
    </row>
    <row r="139" spans="1:9" ht="12.75">
      <c r="A139" s="49"/>
      <c r="C139" s="14">
        <v>4440</v>
      </c>
      <c r="D139" s="111" t="s">
        <v>48</v>
      </c>
      <c r="E139" s="68">
        <v>153936</v>
      </c>
      <c r="F139" s="5">
        <v>153936</v>
      </c>
      <c r="G139" s="79">
        <f t="shared" si="1"/>
        <v>100</v>
      </c>
      <c r="H139" s="5"/>
      <c r="I139" s="5"/>
    </row>
    <row r="140" spans="1:9" ht="12.75">
      <c r="A140" s="49"/>
      <c r="C140" s="14">
        <v>6050</v>
      </c>
      <c r="D140" s="111" t="s">
        <v>69</v>
      </c>
      <c r="E140" s="68">
        <v>30000</v>
      </c>
      <c r="F140" s="5">
        <v>28356</v>
      </c>
      <c r="G140" s="79">
        <f t="shared" si="1"/>
        <v>94.52000000000001</v>
      </c>
      <c r="H140" s="5"/>
      <c r="I140" s="5"/>
    </row>
    <row r="141" spans="1:9" ht="13.5" thickBot="1">
      <c r="A141" s="49"/>
      <c r="C141" s="14">
        <v>6060</v>
      </c>
      <c r="D141" s="111" t="s">
        <v>72</v>
      </c>
      <c r="E141" s="66">
        <v>13000</v>
      </c>
      <c r="F141" s="5">
        <v>11166</v>
      </c>
      <c r="G141" s="29">
        <f aca="true" t="shared" si="2" ref="G141:G204">SUM(F141/E141)*100</f>
        <v>85.8923076923077</v>
      </c>
      <c r="H141" s="5"/>
      <c r="I141" s="5"/>
    </row>
    <row r="142" spans="1:9" ht="13.5" thickBot="1">
      <c r="A142" s="49"/>
      <c r="B142" s="54">
        <v>80114</v>
      </c>
      <c r="C142" s="72"/>
      <c r="D142" s="279" t="s">
        <v>73</v>
      </c>
      <c r="E142" s="113">
        <f>SUM(E143:E155)</f>
        <v>390683</v>
      </c>
      <c r="F142" s="113">
        <f>SUM(F143:F155)</f>
        <v>389008</v>
      </c>
      <c r="G142" s="29">
        <f t="shared" si="2"/>
        <v>99.57126365877194</v>
      </c>
      <c r="H142" s="30"/>
      <c r="I142" s="30"/>
    </row>
    <row r="143" spans="1:9" ht="12.75">
      <c r="A143" s="49"/>
      <c r="C143" s="14">
        <v>4010</v>
      </c>
      <c r="D143" s="283" t="s">
        <v>42</v>
      </c>
      <c r="E143" s="68">
        <v>215478</v>
      </c>
      <c r="F143" s="114">
        <v>213812</v>
      </c>
      <c r="G143" s="78">
        <f t="shared" si="2"/>
        <v>99.22683522215725</v>
      </c>
      <c r="H143" s="5"/>
      <c r="I143" s="5"/>
    </row>
    <row r="144" spans="1:9" ht="12.75">
      <c r="A144" s="49"/>
      <c r="C144" s="14">
        <v>4040</v>
      </c>
      <c r="D144" s="283" t="s">
        <v>43</v>
      </c>
      <c r="E144" s="68">
        <v>42512</v>
      </c>
      <c r="F144" s="114">
        <v>42512</v>
      </c>
      <c r="G144" s="79">
        <f t="shared" si="2"/>
        <v>100</v>
      </c>
      <c r="H144" s="5"/>
      <c r="I144" s="5"/>
    </row>
    <row r="145" spans="1:9" ht="12.75">
      <c r="A145" s="49"/>
      <c r="C145" s="14">
        <v>4110</v>
      </c>
      <c r="D145" s="283" t="s">
        <v>44</v>
      </c>
      <c r="E145" s="68">
        <v>39989</v>
      </c>
      <c r="F145" s="114">
        <v>39989</v>
      </c>
      <c r="G145" s="79">
        <f t="shared" si="2"/>
        <v>100</v>
      </c>
      <c r="H145" s="5"/>
      <c r="I145" s="5"/>
    </row>
    <row r="146" spans="1:9" ht="12.75">
      <c r="A146" s="49"/>
      <c r="C146" s="14">
        <v>4120</v>
      </c>
      <c r="D146" s="283" t="s">
        <v>45</v>
      </c>
      <c r="E146" s="68">
        <v>5448</v>
      </c>
      <c r="F146" s="114">
        <v>5448</v>
      </c>
      <c r="G146" s="79">
        <f t="shared" si="2"/>
        <v>100</v>
      </c>
      <c r="H146" s="5"/>
      <c r="I146" s="5"/>
    </row>
    <row r="147" spans="1:9" ht="12.75">
      <c r="A147" s="49"/>
      <c r="C147" s="14">
        <v>4210</v>
      </c>
      <c r="D147" s="283" t="s">
        <v>37</v>
      </c>
      <c r="E147" s="68">
        <v>16006</v>
      </c>
      <c r="F147" s="114">
        <v>16005</v>
      </c>
      <c r="G147" s="79">
        <f t="shared" si="2"/>
        <v>99.99375234287142</v>
      </c>
      <c r="H147" s="5"/>
      <c r="I147" s="5"/>
    </row>
    <row r="148" spans="1:9" ht="12.75">
      <c r="A148" s="49"/>
      <c r="C148" s="14">
        <v>4260</v>
      </c>
      <c r="D148" s="283" t="s">
        <v>46</v>
      </c>
      <c r="E148" s="68">
        <v>6548</v>
      </c>
      <c r="F148" s="114">
        <v>6548</v>
      </c>
      <c r="G148" s="79">
        <f t="shared" si="2"/>
        <v>100</v>
      </c>
      <c r="H148" s="5"/>
      <c r="I148" s="5"/>
    </row>
    <row r="149" spans="1:9" ht="12.75">
      <c r="A149" s="49"/>
      <c r="C149" s="14">
        <v>4270</v>
      </c>
      <c r="D149" s="283" t="s">
        <v>20</v>
      </c>
      <c r="E149" s="68">
        <v>2975</v>
      </c>
      <c r="F149" s="114">
        <v>2975</v>
      </c>
      <c r="G149" s="79">
        <f t="shared" si="2"/>
        <v>100</v>
      </c>
      <c r="H149" s="5"/>
      <c r="I149" s="5"/>
    </row>
    <row r="150" spans="1:9" ht="12.75">
      <c r="A150" s="49"/>
      <c r="C150" s="14">
        <v>4280</v>
      </c>
      <c r="D150" s="283" t="s">
        <v>47</v>
      </c>
      <c r="E150" s="68">
        <v>20</v>
      </c>
      <c r="F150" s="114">
        <v>20</v>
      </c>
      <c r="G150" s="79">
        <f t="shared" si="2"/>
        <v>100</v>
      </c>
      <c r="H150" s="5"/>
      <c r="I150" s="5"/>
    </row>
    <row r="151" spans="1:9" ht="12.75">
      <c r="A151" s="49"/>
      <c r="C151" s="14">
        <v>4300</v>
      </c>
      <c r="D151" s="283" t="s">
        <v>11</v>
      </c>
      <c r="E151" s="68">
        <v>18009</v>
      </c>
      <c r="F151" s="114">
        <v>18009</v>
      </c>
      <c r="G151" s="79">
        <f t="shared" si="2"/>
        <v>100</v>
      </c>
      <c r="H151" s="5"/>
      <c r="I151" s="5"/>
    </row>
    <row r="152" spans="1:9" ht="12.75">
      <c r="A152" s="49"/>
      <c r="C152" s="14">
        <v>4410</v>
      </c>
      <c r="D152" s="283" t="s">
        <v>38</v>
      </c>
      <c r="E152" s="68">
        <v>913</v>
      </c>
      <c r="F152" s="114">
        <v>913</v>
      </c>
      <c r="G152" s="79">
        <f t="shared" si="2"/>
        <v>100</v>
      </c>
      <c r="H152" s="5"/>
      <c r="I152" s="5"/>
    </row>
    <row r="153" spans="1:9" ht="12.75">
      <c r="A153" s="49"/>
      <c r="C153" s="14">
        <v>4430</v>
      </c>
      <c r="D153" s="283" t="s">
        <v>26</v>
      </c>
      <c r="E153" s="68">
        <v>9785</v>
      </c>
      <c r="F153" s="114">
        <v>9784</v>
      </c>
      <c r="G153" s="79">
        <f t="shared" si="2"/>
        <v>99.98978027593255</v>
      </c>
      <c r="H153" s="5"/>
      <c r="I153" s="5"/>
    </row>
    <row r="154" spans="1:9" ht="12.75">
      <c r="A154" s="49"/>
      <c r="C154" s="14">
        <v>4440</v>
      </c>
      <c r="D154" s="283" t="s">
        <v>48</v>
      </c>
      <c r="E154" s="68">
        <v>3000</v>
      </c>
      <c r="F154" s="114">
        <v>3000</v>
      </c>
      <c r="G154" s="79">
        <f t="shared" si="2"/>
        <v>100</v>
      </c>
      <c r="H154" s="5"/>
      <c r="I154" s="5"/>
    </row>
    <row r="155" spans="1:9" ht="13.5" thickBot="1">
      <c r="A155" s="49"/>
      <c r="C155" s="14">
        <v>6060</v>
      </c>
      <c r="D155" s="283" t="s">
        <v>70</v>
      </c>
      <c r="E155" s="115">
        <v>30000</v>
      </c>
      <c r="F155" s="5">
        <v>29993</v>
      </c>
      <c r="G155" s="79">
        <f t="shared" si="2"/>
        <v>99.97666666666667</v>
      </c>
      <c r="H155" s="5"/>
      <c r="I155" s="5"/>
    </row>
    <row r="156" spans="1:9" ht="13.5" thickBot="1">
      <c r="A156" s="49"/>
      <c r="B156" s="54">
        <v>80195</v>
      </c>
      <c r="C156" s="72"/>
      <c r="D156" s="284" t="s">
        <v>51</v>
      </c>
      <c r="E156" s="116">
        <f>SUM(E157:E159)</f>
        <v>81934</v>
      </c>
      <c r="F156" s="116">
        <f>SUM(F157:F159)</f>
        <v>81934</v>
      </c>
      <c r="G156" s="78">
        <f t="shared" si="2"/>
        <v>100</v>
      </c>
      <c r="H156" s="5"/>
      <c r="I156" s="5"/>
    </row>
    <row r="157" spans="1:9" ht="13.5" thickBot="1">
      <c r="A157" s="80"/>
      <c r="B157" s="33"/>
      <c r="C157" s="65">
        <v>4210</v>
      </c>
      <c r="D157" s="282" t="s">
        <v>37</v>
      </c>
      <c r="E157" s="335">
        <v>302</v>
      </c>
      <c r="F157" s="335">
        <v>302</v>
      </c>
      <c r="G157" s="87">
        <f t="shared" si="2"/>
        <v>100</v>
      </c>
      <c r="H157" s="5"/>
      <c r="I157" s="5"/>
    </row>
    <row r="158" spans="1:9" ht="12.75">
      <c r="A158" s="6"/>
      <c r="B158" s="75"/>
      <c r="C158" s="8">
        <v>4300</v>
      </c>
      <c r="D158" s="57" t="s">
        <v>11</v>
      </c>
      <c r="E158" s="117">
        <v>2350</v>
      </c>
      <c r="F158" s="117">
        <v>2350</v>
      </c>
      <c r="G158" s="78">
        <f t="shared" si="2"/>
        <v>100</v>
      </c>
      <c r="H158" s="5"/>
      <c r="I158" s="5"/>
    </row>
    <row r="159" spans="1:9" ht="13.5" thickBot="1">
      <c r="A159" s="49"/>
      <c r="C159" s="14">
        <v>4440</v>
      </c>
      <c r="D159" s="111" t="s">
        <v>48</v>
      </c>
      <c r="E159" s="118">
        <v>79282</v>
      </c>
      <c r="F159" s="118">
        <v>79282</v>
      </c>
      <c r="G159" s="29">
        <f t="shared" si="2"/>
        <v>100</v>
      </c>
      <c r="H159" s="5"/>
      <c r="I159" s="5"/>
    </row>
    <row r="160" spans="1:9" ht="13.5" thickBot="1">
      <c r="A160" s="54">
        <v>851</v>
      </c>
      <c r="B160" s="67"/>
      <c r="C160" s="72"/>
      <c r="D160" s="173" t="s">
        <v>74</v>
      </c>
      <c r="E160" s="28">
        <f>SUM(E161,E163,E166,E172,E174)</f>
        <v>480550</v>
      </c>
      <c r="F160" s="27">
        <f>SUM(F161,F163,F166,F172,F174)</f>
        <v>410901</v>
      </c>
      <c r="G160" s="79">
        <f t="shared" si="2"/>
        <v>85.50639891790657</v>
      </c>
      <c r="H160" s="30"/>
      <c r="I160" s="30"/>
    </row>
    <row r="161" spans="1:9" ht="13.5" thickBot="1">
      <c r="A161" s="49"/>
      <c r="B161" s="54">
        <v>85152</v>
      </c>
      <c r="C161" s="72"/>
      <c r="D161" s="279" t="s">
        <v>75</v>
      </c>
      <c r="E161" s="119">
        <f>SUM(E162)</f>
        <v>1700</v>
      </c>
      <c r="F161" s="113">
        <f>SUM(F162)</f>
        <v>1700</v>
      </c>
      <c r="G161" s="87">
        <f t="shared" si="2"/>
        <v>100</v>
      </c>
      <c r="H161" s="30"/>
      <c r="I161" s="30"/>
    </row>
    <row r="162" spans="1:9" ht="39" thickBot="1">
      <c r="A162" s="49"/>
      <c r="C162" s="14">
        <v>2320</v>
      </c>
      <c r="D162" s="268" t="s">
        <v>76</v>
      </c>
      <c r="E162" s="85">
        <v>1700</v>
      </c>
      <c r="F162" s="85">
        <v>1700</v>
      </c>
      <c r="G162" s="87">
        <f t="shared" si="2"/>
        <v>100</v>
      </c>
      <c r="H162" s="5"/>
      <c r="I162" s="5"/>
    </row>
    <row r="163" spans="1:9" ht="13.5" thickBot="1">
      <c r="A163" s="49"/>
      <c r="B163" s="54">
        <v>85153</v>
      </c>
      <c r="C163" s="72"/>
      <c r="D163" s="279" t="s">
        <v>77</v>
      </c>
      <c r="E163" s="113">
        <f>SUM(E164:E165)</f>
        <v>4250</v>
      </c>
      <c r="F163" s="42">
        <f>SUM(F164:F165)</f>
        <v>4193</v>
      </c>
      <c r="G163" s="43">
        <f t="shared" si="2"/>
        <v>98.65882352941176</v>
      </c>
      <c r="H163" s="30"/>
      <c r="I163" s="30"/>
    </row>
    <row r="164" spans="1:9" ht="38.25">
      <c r="A164" s="49"/>
      <c r="C164" s="14">
        <v>2320</v>
      </c>
      <c r="D164" s="268" t="s">
        <v>76</v>
      </c>
      <c r="E164" s="77">
        <v>3000</v>
      </c>
      <c r="F164" s="52">
        <v>3000</v>
      </c>
      <c r="G164" s="48">
        <f t="shared" si="2"/>
        <v>100</v>
      </c>
      <c r="H164" s="5"/>
      <c r="I164" s="5"/>
    </row>
    <row r="165" spans="1:9" ht="13.5" thickBot="1">
      <c r="A165" s="49"/>
      <c r="C165" s="14">
        <v>4210</v>
      </c>
      <c r="D165" s="283" t="s">
        <v>37</v>
      </c>
      <c r="E165" s="83">
        <v>1250</v>
      </c>
      <c r="F165" s="66">
        <v>1193</v>
      </c>
      <c r="G165" s="34">
        <f t="shared" si="2"/>
        <v>95.44</v>
      </c>
      <c r="H165" s="5"/>
      <c r="I165" s="5"/>
    </row>
    <row r="166" spans="1:9" ht="13.5" thickBot="1">
      <c r="A166" s="49"/>
      <c r="B166" s="54">
        <v>85154</v>
      </c>
      <c r="C166" s="72"/>
      <c r="D166" s="279" t="s">
        <v>78</v>
      </c>
      <c r="E166" s="113">
        <f>SUM(E167:E171)</f>
        <v>450000</v>
      </c>
      <c r="F166" s="113">
        <f>SUM(F167:F171)</f>
        <v>381994</v>
      </c>
      <c r="G166" s="87">
        <f t="shared" si="2"/>
        <v>84.88755555555556</v>
      </c>
      <c r="H166" s="30"/>
      <c r="I166" s="30"/>
    </row>
    <row r="167" spans="1:9" ht="38.25">
      <c r="A167" s="49"/>
      <c r="C167" s="14">
        <v>2320</v>
      </c>
      <c r="D167" s="111" t="s">
        <v>79</v>
      </c>
      <c r="E167" s="52">
        <v>34632</v>
      </c>
      <c r="F167" s="5">
        <v>34632</v>
      </c>
      <c r="G167" s="78">
        <f t="shared" si="2"/>
        <v>100</v>
      </c>
      <c r="H167" s="5"/>
      <c r="I167" s="5"/>
    </row>
    <row r="168" spans="1:9" ht="25.5">
      <c r="A168" s="49"/>
      <c r="C168" s="14">
        <v>2630</v>
      </c>
      <c r="D168" s="121" t="s">
        <v>54</v>
      </c>
      <c r="E168" s="68">
        <v>72619</v>
      </c>
      <c r="F168" s="5">
        <v>71435</v>
      </c>
      <c r="G168" s="79">
        <f t="shared" si="2"/>
        <v>98.36957270135915</v>
      </c>
      <c r="H168" s="5"/>
      <c r="I168" s="5"/>
    </row>
    <row r="169" spans="1:9" ht="12.75">
      <c r="A169" s="49"/>
      <c r="C169" s="14">
        <v>3030</v>
      </c>
      <c r="D169" s="111" t="s">
        <v>36</v>
      </c>
      <c r="E169" s="68">
        <v>2000</v>
      </c>
      <c r="F169" s="5">
        <v>696</v>
      </c>
      <c r="G169" s="79">
        <f t="shared" si="2"/>
        <v>34.8</v>
      </c>
      <c r="H169" s="5"/>
      <c r="I169" s="5"/>
    </row>
    <row r="170" spans="1:9" ht="12.75">
      <c r="A170" s="49"/>
      <c r="C170" s="14">
        <v>4210</v>
      </c>
      <c r="D170" s="111" t="s">
        <v>37</v>
      </c>
      <c r="E170" s="68">
        <v>38149</v>
      </c>
      <c r="F170" s="5">
        <v>27582</v>
      </c>
      <c r="G170" s="79">
        <f t="shared" si="2"/>
        <v>72.30071561508821</v>
      </c>
      <c r="H170" s="5"/>
      <c r="I170" s="5"/>
    </row>
    <row r="171" spans="1:9" ht="13.5" thickBot="1">
      <c r="A171" s="49"/>
      <c r="C171" s="14">
        <v>4300</v>
      </c>
      <c r="D171" s="111" t="s">
        <v>11</v>
      </c>
      <c r="E171" s="66">
        <v>302600</v>
      </c>
      <c r="F171" s="83">
        <v>247649</v>
      </c>
      <c r="G171" s="29">
        <f t="shared" si="2"/>
        <v>81.84038334434898</v>
      </c>
      <c r="H171" s="5"/>
      <c r="I171" s="5"/>
    </row>
    <row r="172" spans="1:9" ht="13.5" thickBot="1">
      <c r="A172" s="49"/>
      <c r="B172" s="54">
        <v>85158</v>
      </c>
      <c r="C172" s="72"/>
      <c r="D172" s="279" t="s">
        <v>80</v>
      </c>
      <c r="E172" s="113">
        <f>SUM(E173)</f>
        <v>20000</v>
      </c>
      <c r="F172" s="113">
        <f>SUM(F173)</f>
        <v>19166</v>
      </c>
      <c r="G172" s="87">
        <f t="shared" si="2"/>
        <v>95.83</v>
      </c>
      <c r="H172" s="30"/>
      <c r="I172" s="30"/>
    </row>
    <row r="173" spans="1:9" ht="13.5" thickBot="1">
      <c r="A173" s="49"/>
      <c r="C173" s="14">
        <v>4300</v>
      </c>
      <c r="D173" s="280" t="s">
        <v>11</v>
      </c>
      <c r="E173" s="66">
        <v>20000</v>
      </c>
      <c r="F173" s="66">
        <v>19166</v>
      </c>
      <c r="G173" s="29">
        <f t="shared" si="2"/>
        <v>95.83</v>
      </c>
      <c r="H173" s="5"/>
      <c r="I173" s="5"/>
    </row>
    <row r="174" spans="1:9" ht="13.5" thickBot="1">
      <c r="A174" s="49"/>
      <c r="B174" s="54">
        <v>85195</v>
      </c>
      <c r="C174" s="72"/>
      <c r="D174" s="279" t="s">
        <v>51</v>
      </c>
      <c r="E174" s="113">
        <f>SUM(E175:E176)</f>
        <v>4600</v>
      </c>
      <c r="F174" s="113">
        <f>SUM(F175:F176)</f>
        <v>3848</v>
      </c>
      <c r="G174" s="78">
        <f t="shared" si="2"/>
        <v>83.65217391304348</v>
      </c>
      <c r="H174" s="30"/>
      <c r="I174" s="30"/>
    </row>
    <row r="175" spans="1:9" ht="12.75">
      <c r="A175" s="49"/>
      <c r="B175" s="46"/>
      <c r="C175" s="14">
        <v>4210</v>
      </c>
      <c r="D175" s="285" t="s">
        <v>37</v>
      </c>
      <c r="E175" s="122">
        <v>1100</v>
      </c>
      <c r="F175" s="102">
        <v>431</v>
      </c>
      <c r="G175" s="78">
        <f t="shared" si="2"/>
        <v>39.18181818181819</v>
      </c>
      <c r="H175" s="30"/>
      <c r="I175" s="30"/>
    </row>
    <row r="176" spans="1:9" ht="13.5" thickBot="1">
      <c r="A176" s="49"/>
      <c r="C176" s="14">
        <v>4300</v>
      </c>
      <c r="D176" s="280" t="s">
        <v>11</v>
      </c>
      <c r="E176" s="68">
        <v>3500</v>
      </c>
      <c r="F176" s="114">
        <v>3417</v>
      </c>
      <c r="G176" s="29">
        <f t="shared" si="2"/>
        <v>97.62857142857143</v>
      </c>
      <c r="H176" s="5"/>
      <c r="I176" s="5"/>
    </row>
    <row r="177" spans="1:9" ht="25.5" customHeight="1" thickBot="1">
      <c r="A177" s="54">
        <v>853</v>
      </c>
      <c r="B177" s="67"/>
      <c r="C177" s="72"/>
      <c r="D177" s="304" t="s">
        <v>81</v>
      </c>
      <c r="E177" s="124">
        <f>SUM(E201,E189,E209,E211,E213,E227,E178)</f>
        <v>6748069</v>
      </c>
      <c r="F177" s="124">
        <f>SUM(F201,F189,F209,F211,F213,F227,F178)</f>
        <v>6725461</v>
      </c>
      <c r="G177" s="125">
        <f t="shared" si="2"/>
        <v>99.66497082350521</v>
      </c>
      <c r="H177" s="30"/>
      <c r="I177" s="30"/>
    </row>
    <row r="178" spans="1:9" ht="13.5" thickBot="1">
      <c r="A178" s="96"/>
      <c r="B178" s="54">
        <v>85301</v>
      </c>
      <c r="C178" s="72"/>
      <c r="D178" s="305" t="s">
        <v>82</v>
      </c>
      <c r="E178" s="113">
        <f>SUM(E179:E188)</f>
        <v>54909</v>
      </c>
      <c r="F178" s="113">
        <f>SUM(F179:F188)</f>
        <v>54893</v>
      </c>
      <c r="G178" s="87">
        <f t="shared" si="2"/>
        <v>99.97086087890874</v>
      </c>
      <c r="H178" s="30"/>
      <c r="I178" s="30"/>
    </row>
    <row r="179" spans="1:9" ht="12.75">
      <c r="A179" s="96"/>
      <c r="B179" s="46"/>
      <c r="C179" s="14">
        <v>4010</v>
      </c>
      <c r="D179" s="285" t="s">
        <v>42</v>
      </c>
      <c r="E179" s="47">
        <v>23260</v>
      </c>
      <c r="F179" s="47">
        <v>23260</v>
      </c>
      <c r="G179" s="78">
        <f t="shared" si="2"/>
        <v>100</v>
      </c>
      <c r="H179" s="30"/>
      <c r="I179" s="30"/>
    </row>
    <row r="180" spans="1:9" ht="12.75">
      <c r="A180" s="96"/>
      <c r="B180" s="46"/>
      <c r="C180" s="14">
        <v>4040</v>
      </c>
      <c r="D180" s="285" t="s">
        <v>43</v>
      </c>
      <c r="E180" s="122">
        <v>2057</v>
      </c>
      <c r="F180" s="122">
        <v>2056</v>
      </c>
      <c r="G180" s="79">
        <f t="shared" si="2"/>
        <v>99.95138551288284</v>
      </c>
      <c r="H180" s="30"/>
      <c r="I180" s="30"/>
    </row>
    <row r="181" spans="1:9" ht="12.75">
      <c r="A181" s="96"/>
      <c r="B181" s="46"/>
      <c r="C181" s="14">
        <v>4110</v>
      </c>
      <c r="D181" s="285" t="s">
        <v>44</v>
      </c>
      <c r="E181" s="122">
        <v>4740</v>
      </c>
      <c r="F181" s="122">
        <v>4740</v>
      </c>
      <c r="G181" s="79">
        <f t="shared" si="2"/>
        <v>100</v>
      </c>
      <c r="H181" s="30"/>
      <c r="I181" s="30"/>
    </row>
    <row r="182" spans="1:9" ht="12.75">
      <c r="A182" s="96"/>
      <c r="B182" s="46"/>
      <c r="C182" s="14">
        <v>4120</v>
      </c>
      <c r="D182" s="285" t="s">
        <v>45</v>
      </c>
      <c r="E182" s="122">
        <v>633</v>
      </c>
      <c r="F182" s="122">
        <v>633</v>
      </c>
      <c r="G182" s="79">
        <f t="shared" si="2"/>
        <v>100</v>
      </c>
      <c r="H182" s="30"/>
      <c r="I182" s="30"/>
    </row>
    <row r="183" spans="1:9" ht="12.75">
      <c r="A183" s="96"/>
      <c r="B183" s="46"/>
      <c r="C183" s="14">
        <v>4210</v>
      </c>
      <c r="D183" s="285" t="s">
        <v>37</v>
      </c>
      <c r="E183" s="122">
        <v>4236</v>
      </c>
      <c r="F183" s="122">
        <v>4236</v>
      </c>
      <c r="G183" s="79">
        <f t="shared" si="2"/>
        <v>100</v>
      </c>
      <c r="H183" s="30"/>
      <c r="I183" s="30"/>
    </row>
    <row r="184" spans="1:9" ht="12.75">
      <c r="A184" s="96"/>
      <c r="B184" s="46"/>
      <c r="C184" s="14">
        <v>4220</v>
      </c>
      <c r="D184" s="285" t="s">
        <v>83</v>
      </c>
      <c r="E184" s="122">
        <v>7000</v>
      </c>
      <c r="F184" s="122">
        <v>7000</v>
      </c>
      <c r="G184" s="79">
        <f t="shared" si="2"/>
        <v>100</v>
      </c>
      <c r="H184" s="30"/>
      <c r="I184" s="30"/>
    </row>
    <row r="185" spans="1:9" ht="12.75">
      <c r="A185" s="96"/>
      <c r="B185" s="46"/>
      <c r="C185" s="14">
        <v>4260</v>
      </c>
      <c r="D185" s="285" t="s">
        <v>46</v>
      </c>
      <c r="E185" s="122">
        <v>6950</v>
      </c>
      <c r="F185" s="122">
        <v>6950</v>
      </c>
      <c r="G185" s="79">
        <f t="shared" si="2"/>
        <v>100</v>
      </c>
      <c r="H185" s="30"/>
      <c r="I185" s="30"/>
    </row>
    <row r="186" spans="1:9" ht="12.75">
      <c r="A186" s="96"/>
      <c r="B186" s="46"/>
      <c r="C186" s="14">
        <v>4280</v>
      </c>
      <c r="D186" s="285" t="s">
        <v>47</v>
      </c>
      <c r="E186" s="122">
        <v>105</v>
      </c>
      <c r="F186" s="122">
        <v>105</v>
      </c>
      <c r="G186" s="79">
        <f t="shared" si="2"/>
        <v>100</v>
      </c>
      <c r="H186" s="30"/>
      <c r="I186" s="30"/>
    </row>
    <row r="187" spans="1:9" ht="12.75">
      <c r="A187" s="96"/>
      <c r="B187" s="46"/>
      <c r="C187" s="14">
        <v>4300</v>
      </c>
      <c r="D187" s="285" t="s">
        <v>11</v>
      </c>
      <c r="E187" s="122">
        <v>5028</v>
      </c>
      <c r="F187" s="122">
        <v>5013</v>
      </c>
      <c r="G187" s="79">
        <f t="shared" si="2"/>
        <v>99.7016706443914</v>
      </c>
      <c r="H187" s="30"/>
      <c r="I187" s="30"/>
    </row>
    <row r="188" spans="1:9" ht="26.25" thickBot="1">
      <c r="A188" s="96"/>
      <c r="B188" s="46"/>
      <c r="C188" s="14">
        <v>4440</v>
      </c>
      <c r="D188" s="285" t="s">
        <v>48</v>
      </c>
      <c r="E188" s="27">
        <v>900</v>
      </c>
      <c r="F188" s="27">
        <v>900</v>
      </c>
      <c r="G188" s="79">
        <f t="shared" si="2"/>
        <v>100</v>
      </c>
      <c r="H188" s="30"/>
      <c r="I188" s="30"/>
    </row>
    <row r="189" spans="1:9" ht="13.5" thickBot="1">
      <c r="A189" s="49"/>
      <c r="B189" s="54">
        <v>85303</v>
      </c>
      <c r="C189" s="72"/>
      <c r="D189" s="279" t="s">
        <v>84</v>
      </c>
      <c r="E189" s="113">
        <f>SUM(E190:E200)</f>
        <v>1014496</v>
      </c>
      <c r="F189" s="113">
        <f>SUM(F190:F200)</f>
        <v>1003114</v>
      </c>
      <c r="G189" s="87">
        <f t="shared" si="2"/>
        <v>98.8780635901965</v>
      </c>
      <c r="H189" s="30"/>
      <c r="I189" s="30"/>
    </row>
    <row r="190" spans="1:9" ht="12.75">
      <c r="A190" s="49"/>
      <c r="C190" s="126">
        <v>4010</v>
      </c>
      <c r="D190" s="280" t="s">
        <v>42</v>
      </c>
      <c r="E190" s="68">
        <v>188694</v>
      </c>
      <c r="F190" s="114">
        <v>187554</v>
      </c>
      <c r="G190" s="78">
        <f t="shared" si="2"/>
        <v>99.39584724474545</v>
      </c>
      <c r="H190" s="5"/>
      <c r="I190" s="5"/>
    </row>
    <row r="191" spans="1:9" ht="12.75">
      <c r="A191" s="49"/>
      <c r="C191" s="126">
        <v>4040</v>
      </c>
      <c r="D191" s="280" t="s">
        <v>43</v>
      </c>
      <c r="E191" s="68">
        <v>15397</v>
      </c>
      <c r="F191" s="114">
        <v>14942</v>
      </c>
      <c r="G191" s="79">
        <f t="shared" si="2"/>
        <v>97.04487887250764</v>
      </c>
      <c r="H191" s="5"/>
      <c r="I191" s="5"/>
    </row>
    <row r="192" spans="1:9" ht="12.75">
      <c r="A192" s="49"/>
      <c r="C192" s="126">
        <v>4110</v>
      </c>
      <c r="D192" s="280" t="s">
        <v>44</v>
      </c>
      <c r="E192" s="68">
        <v>36021</v>
      </c>
      <c r="F192" s="114">
        <v>36021</v>
      </c>
      <c r="G192" s="79">
        <f t="shared" si="2"/>
        <v>100</v>
      </c>
      <c r="H192" s="5"/>
      <c r="I192" s="5"/>
    </row>
    <row r="193" spans="1:9" ht="12.75">
      <c r="A193" s="49"/>
      <c r="C193" s="126">
        <v>4120</v>
      </c>
      <c r="D193" s="280" t="s">
        <v>45</v>
      </c>
      <c r="E193" s="68">
        <v>4888</v>
      </c>
      <c r="F193" s="114">
        <v>4880</v>
      </c>
      <c r="G193" s="79">
        <f t="shared" si="2"/>
        <v>99.83633387888707</v>
      </c>
      <c r="H193" s="5"/>
      <c r="I193" s="5"/>
    </row>
    <row r="194" spans="1:9" ht="12.75">
      <c r="A194" s="49"/>
      <c r="C194" s="126">
        <v>4210</v>
      </c>
      <c r="D194" s="280" t="s">
        <v>37</v>
      </c>
      <c r="E194" s="68">
        <v>18500</v>
      </c>
      <c r="F194" s="114">
        <v>18489</v>
      </c>
      <c r="G194" s="79">
        <f t="shared" si="2"/>
        <v>99.94054054054054</v>
      </c>
      <c r="H194" s="5"/>
      <c r="I194" s="5"/>
    </row>
    <row r="195" spans="1:9" ht="12.75">
      <c r="A195" s="49"/>
      <c r="C195" s="126">
        <v>4220</v>
      </c>
      <c r="D195" s="280" t="s">
        <v>83</v>
      </c>
      <c r="E195" s="68">
        <v>139765</v>
      </c>
      <c r="F195" s="114">
        <v>137388</v>
      </c>
      <c r="G195" s="79">
        <f t="shared" si="2"/>
        <v>98.2992880907237</v>
      </c>
      <c r="H195" s="5"/>
      <c r="I195" s="5"/>
    </row>
    <row r="196" spans="1:9" ht="12.75">
      <c r="A196" s="49"/>
      <c r="C196" s="126">
        <v>4260</v>
      </c>
      <c r="D196" s="280" t="s">
        <v>46</v>
      </c>
      <c r="E196" s="68">
        <v>137000</v>
      </c>
      <c r="F196" s="114">
        <v>132787</v>
      </c>
      <c r="G196" s="79">
        <f t="shared" si="2"/>
        <v>96.92481751824818</v>
      </c>
      <c r="H196" s="5"/>
      <c r="I196" s="5"/>
    </row>
    <row r="197" spans="1:9" ht="12.75">
      <c r="A197" s="49"/>
      <c r="C197" s="126">
        <v>4300</v>
      </c>
      <c r="D197" s="280" t="s">
        <v>11</v>
      </c>
      <c r="E197" s="68">
        <v>458735</v>
      </c>
      <c r="F197" s="114">
        <v>458285</v>
      </c>
      <c r="G197" s="79">
        <f t="shared" si="2"/>
        <v>99.90190414945448</v>
      </c>
      <c r="H197" s="5"/>
      <c r="I197" s="5"/>
    </row>
    <row r="198" spans="1:9" ht="12.75">
      <c r="A198" s="49"/>
      <c r="C198" s="126">
        <v>4410</v>
      </c>
      <c r="D198" s="280" t="s">
        <v>38</v>
      </c>
      <c r="E198" s="68">
        <v>2000</v>
      </c>
      <c r="F198" s="114">
        <v>1796</v>
      </c>
      <c r="G198" s="79">
        <f t="shared" si="2"/>
        <v>89.8</v>
      </c>
      <c r="H198" s="5"/>
      <c r="I198" s="5"/>
    </row>
    <row r="199" spans="1:9" ht="12.75">
      <c r="A199" s="49"/>
      <c r="C199" s="126">
        <v>4430</v>
      </c>
      <c r="D199" s="280" t="s">
        <v>26</v>
      </c>
      <c r="E199" s="68">
        <v>8000</v>
      </c>
      <c r="F199" s="114">
        <v>6913</v>
      </c>
      <c r="G199" s="79">
        <f t="shared" si="2"/>
        <v>86.41250000000001</v>
      </c>
      <c r="H199" s="5"/>
      <c r="I199" s="5"/>
    </row>
    <row r="200" spans="1:9" ht="13.5" thickBot="1">
      <c r="A200" s="49"/>
      <c r="C200" s="126">
        <v>4440</v>
      </c>
      <c r="D200" s="280" t="s">
        <v>48</v>
      </c>
      <c r="E200" s="68">
        <v>5496</v>
      </c>
      <c r="F200" s="114">
        <v>4059</v>
      </c>
      <c r="G200" s="29">
        <f t="shared" si="2"/>
        <v>73.85371179039302</v>
      </c>
      <c r="H200" s="5"/>
      <c r="I200" s="5"/>
    </row>
    <row r="201" spans="1:9" ht="13.5" thickBot="1">
      <c r="A201" s="49"/>
      <c r="B201" s="54">
        <v>85305</v>
      </c>
      <c r="C201" s="72"/>
      <c r="D201" s="279" t="s">
        <v>85</v>
      </c>
      <c r="E201" s="113">
        <f>SUM(E202:E208)</f>
        <v>149631</v>
      </c>
      <c r="F201" s="42">
        <f>SUM(F202:F208)</f>
        <v>143762</v>
      </c>
      <c r="G201" s="79">
        <f t="shared" si="2"/>
        <v>96.07768443704848</v>
      </c>
      <c r="H201" s="30"/>
      <c r="I201" s="30"/>
    </row>
    <row r="202" spans="1:9" ht="12.75">
      <c r="A202" s="49"/>
      <c r="B202" s="46"/>
      <c r="C202" s="126">
        <v>4010</v>
      </c>
      <c r="D202" s="280" t="s">
        <v>42</v>
      </c>
      <c r="E202" s="68">
        <v>106056</v>
      </c>
      <c r="F202" s="114">
        <v>103197</v>
      </c>
      <c r="G202" s="78">
        <f t="shared" si="2"/>
        <v>97.30425435618918</v>
      </c>
      <c r="H202" s="5"/>
      <c r="I202" s="5"/>
    </row>
    <row r="203" spans="1:9" ht="12.75">
      <c r="A203" s="49"/>
      <c r="B203" s="46"/>
      <c r="C203" s="126">
        <v>4040</v>
      </c>
      <c r="D203" s="280" t="s">
        <v>43</v>
      </c>
      <c r="E203" s="68">
        <v>9042</v>
      </c>
      <c r="F203" s="114">
        <v>8142</v>
      </c>
      <c r="G203" s="79">
        <f t="shared" si="2"/>
        <v>90.0464499004645</v>
      </c>
      <c r="H203" s="5"/>
      <c r="I203" s="5"/>
    </row>
    <row r="204" spans="1:9" ht="12.75">
      <c r="A204" s="49"/>
      <c r="B204" s="46"/>
      <c r="C204" s="126">
        <v>4110</v>
      </c>
      <c r="D204" s="280" t="s">
        <v>44</v>
      </c>
      <c r="E204" s="68">
        <v>19140</v>
      </c>
      <c r="F204" s="114">
        <v>18715</v>
      </c>
      <c r="G204" s="79">
        <f t="shared" si="2"/>
        <v>97.77951933124346</v>
      </c>
      <c r="H204" s="5"/>
      <c r="I204" s="5"/>
    </row>
    <row r="205" spans="1:9" ht="12.75">
      <c r="A205" s="49"/>
      <c r="B205" s="46"/>
      <c r="C205" s="126">
        <v>4120</v>
      </c>
      <c r="D205" s="280" t="s">
        <v>45</v>
      </c>
      <c r="E205" s="68">
        <v>2667</v>
      </c>
      <c r="F205" s="114">
        <v>2543</v>
      </c>
      <c r="G205" s="79">
        <f aca="true" t="shared" si="3" ref="G205:G268">SUM(F205/E205)*100</f>
        <v>95.35058117735284</v>
      </c>
      <c r="H205" s="5"/>
      <c r="I205" s="5"/>
    </row>
    <row r="206" spans="1:9" ht="12.75">
      <c r="A206" s="49"/>
      <c r="B206" s="46"/>
      <c r="C206" s="126">
        <v>4210</v>
      </c>
      <c r="D206" s="280" t="s">
        <v>37</v>
      </c>
      <c r="E206" s="68">
        <v>1550</v>
      </c>
      <c r="F206" s="114">
        <v>1533</v>
      </c>
      <c r="G206" s="79">
        <f t="shared" si="3"/>
        <v>98.90322580645162</v>
      </c>
      <c r="H206" s="5"/>
      <c r="I206" s="5"/>
    </row>
    <row r="207" spans="1:9" ht="12.75">
      <c r="A207" s="49"/>
      <c r="B207" s="46"/>
      <c r="C207" s="126">
        <v>4300</v>
      </c>
      <c r="D207" s="280" t="s">
        <v>11</v>
      </c>
      <c r="E207" s="68">
        <v>4920</v>
      </c>
      <c r="F207" s="114">
        <v>3376</v>
      </c>
      <c r="G207" s="79">
        <f t="shared" si="3"/>
        <v>68.61788617886178</v>
      </c>
      <c r="H207" s="5"/>
      <c r="I207" s="5"/>
    </row>
    <row r="208" spans="1:9" ht="13.5" thickBot="1">
      <c r="A208" s="49"/>
      <c r="B208" s="46"/>
      <c r="C208" s="126">
        <v>4440</v>
      </c>
      <c r="D208" s="280" t="s">
        <v>48</v>
      </c>
      <c r="E208" s="68">
        <v>6256</v>
      </c>
      <c r="F208" s="114">
        <v>6256</v>
      </c>
      <c r="G208" s="29">
        <f t="shared" si="3"/>
        <v>100</v>
      </c>
      <c r="H208" s="5"/>
      <c r="I208" s="5"/>
    </row>
    <row r="209" spans="1:9" ht="27" customHeight="1" thickBot="1">
      <c r="A209" s="49"/>
      <c r="B209" s="54">
        <v>85314</v>
      </c>
      <c r="C209" s="72"/>
      <c r="D209" s="305" t="s">
        <v>86</v>
      </c>
      <c r="E209" s="113">
        <f>SUM(E210)</f>
        <v>862381</v>
      </c>
      <c r="F209" s="113">
        <f>SUM(F210)</f>
        <v>862381</v>
      </c>
      <c r="G209" s="79">
        <f t="shared" si="3"/>
        <v>100</v>
      </c>
      <c r="H209" s="30"/>
      <c r="I209" s="30"/>
    </row>
    <row r="210" spans="1:9" ht="13.5" thickBot="1">
      <c r="A210" s="49"/>
      <c r="C210" s="126">
        <v>3110</v>
      </c>
      <c r="D210" s="285" t="s">
        <v>87</v>
      </c>
      <c r="E210" s="66">
        <v>862381</v>
      </c>
      <c r="F210" s="66">
        <v>862381</v>
      </c>
      <c r="G210" s="78">
        <f t="shared" si="3"/>
        <v>100</v>
      </c>
      <c r="H210" s="5"/>
      <c r="I210" s="5"/>
    </row>
    <row r="211" spans="1:9" ht="13.5" thickBot="1">
      <c r="A211" s="49"/>
      <c r="B211" s="54">
        <v>85315</v>
      </c>
      <c r="C211" s="72"/>
      <c r="D211" s="279" t="s">
        <v>88</v>
      </c>
      <c r="E211" s="113">
        <f>SUM(E212)</f>
        <v>2708299</v>
      </c>
      <c r="F211" s="113">
        <f>SUM(F212)</f>
        <v>2708299</v>
      </c>
      <c r="G211" s="78">
        <f t="shared" si="3"/>
        <v>100</v>
      </c>
      <c r="H211" s="30"/>
      <c r="I211" s="30"/>
    </row>
    <row r="212" spans="1:9" ht="13.5" thickBot="1">
      <c r="A212" s="80"/>
      <c r="B212" s="81"/>
      <c r="C212" s="104">
        <v>3110</v>
      </c>
      <c r="D212" s="109" t="s">
        <v>87</v>
      </c>
      <c r="E212" s="66">
        <v>2708299</v>
      </c>
      <c r="F212" s="66">
        <v>2708299</v>
      </c>
      <c r="G212" s="87">
        <f t="shared" si="3"/>
        <v>100</v>
      </c>
      <c r="H212" s="5"/>
      <c r="I212" s="5"/>
    </row>
    <row r="213" spans="1:9" ht="13.5" thickBot="1">
      <c r="A213" s="6"/>
      <c r="B213" s="54">
        <v>85319</v>
      </c>
      <c r="C213" s="72"/>
      <c r="D213" s="279" t="s">
        <v>89</v>
      </c>
      <c r="E213" s="113">
        <f>SUM(E214:E226)</f>
        <v>1785508</v>
      </c>
      <c r="F213" s="42">
        <f>SUM(F214:F226)</f>
        <v>1780168</v>
      </c>
      <c r="G213" s="87">
        <f t="shared" si="3"/>
        <v>99.70092545090809</v>
      </c>
      <c r="H213" s="30"/>
      <c r="I213" s="30"/>
    </row>
    <row r="214" spans="1:9" ht="25.5">
      <c r="A214" s="49"/>
      <c r="C214" s="8">
        <v>3020</v>
      </c>
      <c r="D214" s="111" t="s">
        <v>41</v>
      </c>
      <c r="E214" s="52">
        <v>15747</v>
      </c>
      <c r="F214" s="77">
        <v>15747</v>
      </c>
      <c r="G214" s="78">
        <f t="shared" si="3"/>
        <v>100</v>
      </c>
      <c r="H214" s="5"/>
      <c r="I214" s="5"/>
    </row>
    <row r="215" spans="1:9" ht="12.75">
      <c r="A215" s="49"/>
      <c r="C215" s="14">
        <v>4010</v>
      </c>
      <c r="D215" s="111" t="s">
        <v>42</v>
      </c>
      <c r="E215" s="68">
        <v>1157557</v>
      </c>
      <c r="F215" s="5">
        <v>1155023</v>
      </c>
      <c r="G215" s="79">
        <f t="shared" si="3"/>
        <v>99.78109069359003</v>
      </c>
      <c r="H215" s="5"/>
      <c r="I215" s="5"/>
    </row>
    <row r="216" spans="1:9" ht="12.75">
      <c r="A216" s="49"/>
      <c r="C216" s="14">
        <v>4040</v>
      </c>
      <c r="D216" s="111" t="s">
        <v>43</v>
      </c>
      <c r="E216" s="68">
        <v>86223</v>
      </c>
      <c r="F216" s="5">
        <v>86223</v>
      </c>
      <c r="G216" s="79">
        <f t="shared" si="3"/>
        <v>100</v>
      </c>
      <c r="H216" s="5"/>
      <c r="I216" s="5"/>
    </row>
    <row r="217" spans="1:9" ht="12.75">
      <c r="A217" s="49"/>
      <c r="C217" s="14">
        <v>4110</v>
      </c>
      <c r="D217" s="111" t="s">
        <v>44</v>
      </c>
      <c r="E217" s="68">
        <v>218192</v>
      </c>
      <c r="F217" s="5">
        <v>216126</v>
      </c>
      <c r="G217" s="79">
        <f t="shared" si="3"/>
        <v>99.0531275207157</v>
      </c>
      <c r="H217" s="5"/>
      <c r="I217" s="5"/>
    </row>
    <row r="218" spans="1:9" ht="12.75">
      <c r="A218" s="49"/>
      <c r="C218" s="14">
        <v>4120</v>
      </c>
      <c r="D218" s="111" t="s">
        <v>45</v>
      </c>
      <c r="E218" s="68">
        <v>29897</v>
      </c>
      <c r="F218" s="5">
        <v>29352</v>
      </c>
      <c r="G218" s="79">
        <f t="shared" si="3"/>
        <v>98.17707462287186</v>
      </c>
      <c r="H218" s="5"/>
      <c r="I218" s="5"/>
    </row>
    <row r="219" spans="1:9" ht="12.75">
      <c r="A219" s="49"/>
      <c r="C219" s="14">
        <v>4210</v>
      </c>
      <c r="D219" s="111" t="s">
        <v>37</v>
      </c>
      <c r="E219" s="68">
        <v>56943</v>
      </c>
      <c r="F219" s="5">
        <v>56942</v>
      </c>
      <c r="G219" s="79">
        <f t="shared" si="3"/>
        <v>99.99824385789297</v>
      </c>
      <c r="H219" s="5"/>
      <c r="I219" s="5"/>
    </row>
    <row r="220" spans="1:9" ht="12.75">
      <c r="A220" s="49"/>
      <c r="C220" s="14">
        <v>4220</v>
      </c>
      <c r="D220" s="111" t="s">
        <v>83</v>
      </c>
      <c r="E220" s="68">
        <v>14600</v>
      </c>
      <c r="F220" s="5">
        <v>14597</v>
      </c>
      <c r="G220" s="79">
        <f t="shared" si="3"/>
        <v>99.97945205479452</v>
      </c>
      <c r="H220" s="5"/>
      <c r="I220" s="5"/>
    </row>
    <row r="221" spans="1:9" ht="12.75">
      <c r="A221" s="49"/>
      <c r="C221" s="14">
        <v>4260</v>
      </c>
      <c r="D221" s="111" t="s">
        <v>46</v>
      </c>
      <c r="E221" s="68">
        <v>38270</v>
      </c>
      <c r="F221" s="5">
        <v>38269</v>
      </c>
      <c r="G221" s="79">
        <f t="shared" si="3"/>
        <v>99.99738698719624</v>
      </c>
      <c r="H221" s="5"/>
      <c r="I221" s="5"/>
    </row>
    <row r="222" spans="1:9" ht="12.75">
      <c r="A222" s="49"/>
      <c r="C222" s="14">
        <v>4270</v>
      </c>
      <c r="D222" s="111" t="s">
        <v>20</v>
      </c>
      <c r="E222" s="68">
        <v>12872</v>
      </c>
      <c r="F222" s="5">
        <v>12871</v>
      </c>
      <c r="G222" s="79">
        <f t="shared" si="3"/>
        <v>99.9922311995028</v>
      </c>
      <c r="H222" s="5"/>
      <c r="I222" s="5"/>
    </row>
    <row r="223" spans="1:9" ht="12.75">
      <c r="A223" s="49"/>
      <c r="C223" s="14">
        <v>4280</v>
      </c>
      <c r="D223" s="111" t="s">
        <v>90</v>
      </c>
      <c r="E223" s="68">
        <v>1429</v>
      </c>
      <c r="F223" s="5">
        <v>1428</v>
      </c>
      <c r="G223" s="79">
        <f t="shared" si="3"/>
        <v>99.93002099370189</v>
      </c>
      <c r="H223" s="5"/>
      <c r="I223" s="5"/>
    </row>
    <row r="224" spans="1:9" ht="12.75">
      <c r="A224" s="49"/>
      <c r="C224" s="14">
        <v>4300</v>
      </c>
      <c r="D224" s="111" t="s">
        <v>11</v>
      </c>
      <c r="E224" s="68">
        <v>105476</v>
      </c>
      <c r="F224" s="5">
        <v>105291</v>
      </c>
      <c r="G224" s="79">
        <f t="shared" si="3"/>
        <v>99.82460464939892</v>
      </c>
      <c r="H224" s="5"/>
      <c r="I224" s="5"/>
    </row>
    <row r="225" spans="1:9" ht="12.75">
      <c r="A225" s="49"/>
      <c r="C225" s="14">
        <v>4410</v>
      </c>
      <c r="D225" s="111" t="s">
        <v>38</v>
      </c>
      <c r="E225" s="68">
        <v>11429</v>
      </c>
      <c r="F225" s="5">
        <v>11427</v>
      </c>
      <c r="G225" s="79">
        <f t="shared" si="3"/>
        <v>99.9825006562254</v>
      </c>
      <c r="H225" s="5"/>
      <c r="I225" s="5"/>
    </row>
    <row r="226" spans="1:9" ht="13.5" thickBot="1">
      <c r="A226" s="49"/>
      <c r="C226" s="14">
        <v>4440</v>
      </c>
      <c r="D226" s="111" t="s">
        <v>48</v>
      </c>
      <c r="E226" s="66">
        <v>36873</v>
      </c>
      <c r="F226" s="83">
        <v>36872</v>
      </c>
      <c r="G226" s="29">
        <f t="shared" si="3"/>
        <v>99.99728798850107</v>
      </c>
      <c r="H226" s="5"/>
      <c r="I226" s="5"/>
    </row>
    <row r="227" spans="1:9" ht="13.5" thickBot="1">
      <c r="A227" s="49"/>
      <c r="B227" s="54">
        <v>85395</v>
      </c>
      <c r="C227" s="72"/>
      <c r="D227" s="279" t="s">
        <v>10</v>
      </c>
      <c r="E227" s="119">
        <f>SUM(E228:E229)</f>
        <v>172845</v>
      </c>
      <c r="F227" s="119">
        <f>SUM(F228:F229)</f>
        <v>172844</v>
      </c>
      <c r="G227" s="29">
        <f t="shared" si="3"/>
        <v>99.99942144696115</v>
      </c>
      <c r="H227" s="30"/>
      <c r="I227" s="30"/>
    </row>
    <row r="228" spans="1:9" ht="12.75">
      <c r="A228" s="49"/>
      <c r="B228" s="46"/>
      <c r="C228" s="126">
        <v>3110</v>
      </c>
      <c r="D228" s="280" t="s">
        <v>87</v>
      </c>
      <c r="E228" s="52">
        <v>47560</v>
      </c>
      <c r="F228" s="117">
        <v>47560</v>
      </c>
      <c r="G228" s="78">
        <f t="shared" si="3"/>
        <v>100</v>
      </c>
      <c r="H228" s="5"/>
      <c r="I228" s="5"/>
    </row>
    <row r="229" spans="1:9" ht="13.5" thickBot="1">
      <c r="A229" s="49"/>
      <c r="C229" s="126">
        <v>4300</v>
      </c>
      <c r="D229" s="280" t="s">
        <v>11</v>
      </c>
      <c r="E229" s="66">
        <v>125285</v>
      </c>
      <c r="F229" s="118">
        <v>125284</v>
      </c>
      <c r="G229" s="29">
        <f t="shared" si="3"/>
        <v>99.99920181985074</v>
      </c>
      <c r="H229" s="5"/>
      <c r="I229" s="5"/>
    </row>
    <row r="230" spans="1:9" ht="26.25" customHeight="1" thickBot="1">
      <c r="A230" s="318">
        <v>854</v>
      </c>
      <c r="B230" s="128"/>
      <c r="C230" s="128"/>
      <c r="D230" s="306" t="s">
        <v>91</v>
      </c>
      <c r="E230" s="129">
        <f>SUM(E231,E242,E258,E261)</f>
        <v>6817057</v>
      </c>
      <c r="F230" s="129">
        <f>SUM(F231,F242,F258,F261)</f>
        <v>6660817</v>
      </c>
      <c r="G230" s="130">
        <f t="shared" si="3"/>
        <v>97.70810189793045</v>
      </c>
      <c r="H230" s="30"/>
      <c r="I230" s="30"/>
    </row>
    <row r="231" spans="1:9" ht="13.5" thickBot="1">
      <c r="A231" s="49"/>
      <c r="B231" s="54">
        <v>85401</v>
      </c>
      <c r="C231" s="72"/>
      <c r="D231" s="279" t="s">
        <v>92</v>
      </c>
      <c r="E231" s="113">
        <f>SUM(E232:E241)</f>
        <v>1352973</v>
      </c>
      <c r="F231" s="113">
        <f>SUM(F232:F241)</f>
        <v>1317851</v>
      </c>
      <c r="G231" s="87">
        <f t="shared" si="3"/>
        <v>97.40408714734144</v>
      </c>
      <c r="H231" s="30"/>
      <c r="I231" s="30"/>
    </row>
    <row r="232" spans="1:9" ht="25.5">
      <c r="A232" s="49"/>
      <c r="C232" s="14">
        <v>3020</v>
      </c>
      <c r="D232" s="111" t="s">
        <v>41</v>
      </c>
      <c r="E232" s="52">
        <v>9116</v>
      </c>
      <c r="F232" s="5">
        <v>6778</v>
      </c>
      <c r="G232" s="78">
        <f t="shared" si="3"/>
        <v>74.35278630978499</v>
      </c>
      <c r="H232" s="5"/>
      <c r="I232" s="5"/>
    </row>
    <row r="233" spans="1:9" ht="12.75">
      <c r="A233" s="49"/>
      <c r="C233" s="14">
        <v>4010</v>
      </c>
      <c r="D233" s="111" t="s">
        <v>42</v>
      </c>
      <c r="E233" s="68">
        <v>706755</v>
      </c>
      <c r="F233" s="5">
        <v>693520</v>
      </c>
      <c r="G233" s="79">
        <f t="shared" si="3"/>
        <v>98.12735672191918</v>
      </c>
      <c r="H233" s="5"/>
      <c r="I233" s="5"/>
    </row>
    <row r="234" spans="1:9" ht="12.75">
      <c r="A234" s="49"/>
      <c r="C234" s="14">
        <v>4040</v>
      </c>
      <c r="D234" s="111" t="s">
        <v>43</v>
      </c>
      <c r="E234" s="68">
        <v>51773</v>
      </c>
      <c r="F234" s="5">
        <v>51737</v>
      </c>
      <c r="G234" s="79">
        <f t="shared" si="3"/>
        <v>99.93046568674792</v>
      </c>
      <c r="H234" s="5"/>
      <c r="I234" s="5"/>
    </row>
    <row r="235" spans="1:9" ht="12.75">
      <c r="A235" s="49"/>
      <c r="C235" s="14">
        <v>4110</v>
      </c>
      <c r="D235" s="111" t="s">
        <v>44</v>
      </c>
      <c r="E235" s="68">
        <v>132061</v>
      </c>
      <c r="F235" s="5">
        <v>128588</v>
      </c>
      <c r="G235" s="79">
        <f t="shared" si="3"/>
        <v>97.37015470123654</v>
      </c>
      <c r="H235" s="5"/>
      <c r="I235" s="5"/>
    </row>
    <row r="236" spans="1:9" ht="12.75">
      <c r="A236" s="49"/>
      <c r="C236" s="14">
        <v>4120</v>
      </c>
      <c r="D236" s="111" t="s">
        <v>45</v>
      </c>
      <c r="E236" s="68">
        <v>17905</v>
      </c>
      <c r="F236" s="5">
        <v>17319</v>
      </c>
      <c r="G236" s="79">
        <f t="shared" si="3"/>
        <v>96.7271711812343</v>
      </c>
      <c r="H236" s="5"/>
      <c r="I236" s="5"/>
    </row>
    <row r="237" spans="1:9" ht="12.75">
      <c r="A237" s="49"/>
      <c r="C237" s="14">
        <v>4210</v>
      </c>
      <c r="D237" s="111" t="s">
        <v>93</v>
      </c>
      <c r="E237" s="68">
        <v>19000</v>
      </c>
      <c r="F237" s="5">
        <v>18926</v>
      </c>
      <c r="G237" s="79">
        <f t="shared" si="3"/>
        <v>99.61052631578947</v>
      </c>
      <c r="H237" s="5"/>
      <c r="I237" s="5"/>
    </row>
    <row r="238" spans="1:9" ht="12.75">
      <c r="A238" s="49"/>
      <c r="C238" s="14">
        <v>4220</v>
      </c>
      <c r="D238" s="111" t="s">
        <v>83</v>
      </c>
      <c r="E238" s="68">
        <v>368300</v>
      </c>
      <c r="F238" s="5">
        <v>354509</v>
      </c>
      <c r="G238" s="79">
        <f t="shared" si="3"/>
        <v>96.25549823513441</v>
      </c>
      <c r="H238" s="5"/>
      <c r="I238" s="5"/>
    </row>
    <row r="239" spans="1:9" ht="12.75">
      <c r="A239" s="49"/>
      <c r="C239" s="14">
        <v>4270</v>
      </c>
      <c r="D239" s="111" t="s">
        <v>20</v>
      </c>
      <c r="E239" s="68">
        <v>500</v>
      </c>
      <c r="F239" s="5">
        <v>232</v>
      </c>
      <c r="G239" s="79">
        <f t="shared" si="3"/>
        <v>46.400000000000006</v>
      </c>
      <c r="H239" s="5"/>
      <c r="I239" s="5"/>
    </row>
    <row r="240" spans="1:9" ht="12.75">
      <c r="A240" s="49"/>
      <c r="C240" s="14">
        <v>4300</v>
      </c>
      <c r="D240" s="111" t="s">
        <v>11</v>
      </c>
      <c r="E240" s="68">
        <v>5050</v>
      </c>
      <c r="F240" s="5">
        <v>3729</v>
      </c>
      <c r="G240" s="79">
        <f t="shared" si="3"/>
        <v>73.84158415841584</v>
      </c>
      <c r="H240" s="5"/>
      <c r="I240" s="5"/>
    </row>
    <row r="241" spans="1:9" ht="13.5" thickBot="1">
      <c r="A241" s="49"/>
      <c r="C241" s="14">
        <v>4440</v>
      </c>
      <c r="D241" s="111" t="s">
        <v>48</v>
      </c>
      <c r="E241" s="66">
        <v>42513</v>
      </c>
      <c r="F241" s="5">
        <v>42513</v>
      </c>
      <c r="G241" s="29">
        <f t="shared" si="3"/>
        <v>100</v>
      </c>
      <c r="H241" s="5"/>
      <c r="I241" s="5"/>
    </row>
    <row r="242" spans="1:9" ht="13.5" thickBot="1">
      <c r="A242" s="49"/>
      <c r="B242" s="54">
        <v>85404</v>
      </c>
      <c r="C242" s="72"/>
      <c r="D242" s="279" t="s">
        <v>94</v>
      </c>
      <c r="E242" s="131">
        <f>SUM(E243:E257)</f>
        <v>5203152</v>
      </c>
      <c r="F242" s="131">
        <f>SUM(F243:F257)</f>
        <v>5082034</v>
      </c>
      <c r="G242" s="78">
        <f t="shared" si="3"/>
        <v>97.67221868590423</v>
      </c>
      <c r="H242" s="30"/>
      <c r="I242" s="30"/>
    </row>
    <row r="243" spans="1:9" ht="25.5">
      <c r="A243" s="49"/>
      <c r="B243" s="46"/>
      <c r="C243" s="14">
        <v>2650</v>
      </c>
      <c r="D243" s="111" t="s">
        <v>67</v>
      </c>
      <c r="E243" s="99">
        <v>176000</v>
      </c>
      <c r="F243" s="47">
        <v>176000</v>
      </c>
      <c r="G243" s="78">
        <f t="shared" si="3"/>
        <v>100</v>
      </c>
      <c r="H243" s="30"/>
      <c r="I243" s="30"/>
    </row>
    <row r="244" spans="1:9" ht="25.5">
      <c r="A244" s="49"/>
      <c r="C244" s="14">
        <v>3020</v>
      </c>
      <c r="D244" s="286" t="s">
        <v>41</v>
      </c>
      <c r="E244" s="114">
        <v>25176</v>
      </c>
      <c r="F244" s="68">
        <v>23016</v>
      </c>
      <c r="G244" s="79">
        <f t="shared" si="3"/>
        <v>91.42040038131553</v>
      </c>
      <c r="H244" s="5"/>
      <c r="I244" s="5"/>
    </row>
    <row r="245" spans="1:9" ht="12.75">
      <c r="A245" s="49"/>
      <c r="C245" s="14">
        <v>4010</v>
      </c>
      <c r="D245" s="286" t="s">
        <v>42</v>
      </c>
      <c r="E245" s="114">
        <v>2785729</v>
      </c>
      <c r="F245" s="68">
        <v>2770049</v>
      </c>
      <c r="G245" s="79">
        <f t="shared" si="3"/>
        <v>99.43713117823019</v>
      </c>
      <c r="H245" s="5"/>
      <c r="I245" s="5"/>
    </row>
    <row r="246" spans="1:9" ht="12.75">
      <c r="A246" s="49"/>
      <c r="C246" s="14">
        <v>4040</v>
      </c>
      <c r="D246" s="286" t="s">
        <v>43</v>
      </c>
      <c r="E246" s="114">
        <v>213784</v>
      </c>
      <c r="F246" s="68">
        <v>213464</v>
      </c>
      <c r="G246" s="79">
        <f t="shared" si="3"/>
        <v>99.8503162070127</v>
      </c>
      <c r="H246" s="5"/>
      <c r="I246" s="5"/>
    </row>
    <row r="247" spans="1:9" ht="12.75">
      <c r="A247" s="49"/>
      <c r="C247" s="14">
        <v>4110</v>
      </c>
      <c r="D247" s="286" t="s">
        <v>44</v>
      </c>
      <c r="E247" s="114">
        <v>514257</v>
      </c>
      <c r="F247" s="68">
        <v>509366</v>
      </c>
      <c r="G247" s="79">
        <f t="shared" si="3"/>
        <v>99.04891912020643</v>
      </c>
      <c r="H247" s="5"/>
      <c r="I247" s="5"/>
    </row>
    <row r="248" spans="1:9" ht="12.75">
      <c r="A248" s="49"/>
      <c r="C248" s="14">
        <v>4120</v>
      </c>
      <c r="D248" s="286" t="s">
        <v>45</v>
      </c>
      <c r="E248" s="114">
        <v>69700</v>
      </c>
      <c r="F248" s="68">
        <v>69334</v>
      </c>
      <c r="G248" s="79">
        <f t="shared" si="3"/>
        <v>99.47489239598278</v>
      </c>
      <c r="H248" s="5"/>
      <c r="I248" s="5"/>
    </row>
    <row r="249" spans="1:9" ht="12.75">
      <c r="A249" s="49"/>
      <c r="C249" s="14">
        <v>4210</v>
      </c>
      <c r="D249" s="286" t="s">
        <v>37</v>
      </c>
      <c r="E249" s="114">
        <v>52761</v>
      </c>
      <c r="F249" s="68">
        <v>51915</v>
      </c>
      <c r="G249" s="79">
        <f t="shared" si="3"/>
        <v>98.39654290100643</v>
      </c>
      <c r="H249" s="5"/>
      <c r="I249" s="5"/>
    </row>
    <row r="250" spans="1:9" ht="12.75">
      <c r="A250" s="49"/>
      <c r="C250" s="14">
        <v>4220</v>
      </c>
      <c r="D250" s="286" t="s">
        <v>83</v>
      </c>
      <c r="E250" s="114">
        <v>430000</v>
      </c>
      <c r="F250" s="68">
        <v>390081</v>
      </c>
      <c r="G250" s="79">
        <f t="shared" si="3"/>
        <v>90.71651162790698</v>
      </c>
      <c r="H250" s="5"/>
      <c r="I250" s="5"/>
    </row>
    <row r="251" spans="1:9" ht="12.75">
      <c r="A251" s="49"/>
      <c r="C251" s="14">
        <v>4260</v>
      </c>
      <c r="D251" s="286" t="s">
        <v>46</v>
      </c>
      <c r="E251" s="114">
        <v>492162</v>
      </c>
      <c r="F251" s="68">
        <v>443723</v>
      </c>
      <c r="G251" s="79">
        <f t="shared" si="3"/>
        <v>90.15791548311329</v>
      </c>
      <c r="H251" s="5"/>
      <c r="I251" s="5"/>
    </row>
    <row r="252" spans="1:9" ht="12.75">
      <c r="A252" s="49"/>
      <c r="C252" s="14">
        <v>4270</v>
      </c>
      <c r="D252" s="286" t="s">
        <v>20</v>
      </c>
      <c r="E252" s="114">
        <v>93782</v>
      </c>
      <c r="F252" s="68">
        <v>92054</v>
      </c>
      <c r="G252" s="79">
        <f t="shared" si="3"/>
        <v>98.15742893092491</v>
      </c>
      <c r="H252" s="5"/>
      <c r="I252" s="5"/>
    </row>
    <row r="253" spans="1:9" ht="12.75">
      <c r="A253" s="49"/>
      <c r="C253" s="14">
        <v>4280</v>
      </c>
      <c r="D253" s="286" t="s">
        <v>47</v>
      </c>
      <c r="E253" s="114">
        <v>5002</v>
      </c>
      <c r="F253" s="68">
        <v>4316</v>
      </c>
      <c r="G253" s="79">
        <f t="shared" si="3"/>
        <v>86.28548580567774</v>
      </c>
      <c r="H253" s="5"/>
      <c r="I253" s="5"/>
    </row>
    <row r="254" spans="1:9" ht="12.75">
      <c r="A254" s="49"/>
      <c r="C254" s="14">
        <v>4300</v>
      </c>
      <c r="D254" s="286" t="s">
        <v>11</v>
      </c>
      <c r="E254" s="114">
        <v>79943</v>
      </c>
      <c r="F254" s="68">
        <v>74218</v>
      </c>
      <c r="G254" s="79">
        <f t="shared" si="3"/>
        <v>92.83864753636966</v>
      </c>
      <c r="H254" s="5"/>
      <c r="I254" s="5"/>
    </row>
    <row r="255" spans="1:9" ht="12.75">
      <c r="A255" s="49"/>
      <c r="C255" s="14">
        <v>4410</v>
      </c>
      <c r="D255" s="286" t="s">
        <v>38</v>
      </c>
      <c r="E255" s="114">
        <v>800</v>
      </c>
      <c r="F255" s="68">
        <v>516</v>
      </c>
      <c r="G255" s="79">
        <f t="shared" si="3"/>
        <v>64.5</v>
      </c>
      <c r="H255" s="5"/>
      <c r="I255" s="5"/>
    </row>
    <row r="256" spans="1:9" ht="12.75">
      <c r="A256" s="49"/>
      <c r="C256" s="14">
        <v>4440</v>
      </c>
      <c r="D256" s="286" t="s">
        <v>48</v>
      </c>
      <c r="E256" s="114">
        <v>149056</v>
      </c>
      <c r="F256" s="68">
        <v>149056</v>
      </c>
      <c r="G256" s="79">
        <f t="shared" si="3"/>
        <v>100</v>
      </c>
      <c r="H256" s="5"/>
      <c r="I256" s="5"/>
    </row>
    <row r="257" spans="1:9" ht="13.5" thickBot="1">
      <c r="A257" s="49"/>
      <c r="C257" s="14">
        <v>6050</v>
      </c>
      <c r="D257" s="286" t="s">
        <v>69</v>
      </c>
      <c r="E257" s="118">
        <v>115000</v>
      </c>
      <c r="F257" s="66">
        <v>114926</v>
      </c>
      <c r="G257" s="29">
        <f t="shared" si="3"/>
        <v>99.93565217391304</v>
      </c>
      <c r="H257" s="5"/>
      <c r="I257" s="5"/>
    </row>
    <row r="258" spans="1:9" ht="27" customHeight="1" thickBot="1">
      <c r="A258" s="49"/>
      <c r="B258" s="123">
        <v>85412</v>
      </c>
      <c r="C258" s="307"/>
      <c r="D258" s="308" t="s">
        <v>95</v>
      </c>
      <c r="E258" s="132">
        <f>SUM(E259:E260)</f>
        <v>244837</v>
      </c>
      <c r="F258" s="133">
        <f>SUM(F259:F260)</f>
        <v>244837</v>
      </c>
      <c r="G258" s="125">
        <f t="shared" si="3"/>
        <v>100</v>
      </c>
      <c r="H258" s="30"/>
      <c r="I258" s="30"/>
    </row>
    <row r="259" spans="1:9" ht="12.75">
      <c r="A259" s="49"/>
      <c r="C259" s="126">
        <v>4210</v>
      </c>
      <c r="D259" s="280" t="s">
        <v>37</v>
      </c>
      <c r="E259" s="68">
        <v>1168</v>
      </c>
      <c r="F259" s="114">
        <v>1168</v>
      </c>
      <c r="G259" s="78">
        <f t="shared" si="3"/>
        <v>100</v>
      </c>
      <c r="H259" s="5"/>
      <c r="I259" s="5"/>
    </row>
    <row r="260" spans="1:9" ht="13.5" thickBot="1">
      <c r="A260" s="49"/>
      <c r="C260" s="126">
        <v>4300</v>
      </c>
      <c r="D260" s="280" t="s">
        <v>11</v>
      </c>
      <c r="E260" s="68">
        <v>243669</v>
      </c>
      <c r="F260" s="114">
        <v>243669</v>
      </c>
      <c r="G260" s="29">
        <f t="shared" si="3"/>
        <v>100</v>
      </c>
      <c r="H260" s="5"/>
      <c r="I260" s="5"/>
    </row>
    <row r="261" spans="1:9" ht="13.5" thickBot="1">
      <c r="A261" s="49"/>
      <c r="B261" s="54">
        <v>85495</v>
      </c>
      <c r="C261" s="72"/>
      <c r="D261" s="284" t="s">
        <v>10</v>
      </c>
      <c r="E261" s="134">
        <f>SUM(E262)</f>
        <v>16095</v>
      </c>
      <c r="F261" s="134">
        <f>SUM(F262)</f>
        <v>16095</v>
      </c>
      <c r="G261" s="79">
        <f t="shared" si="3"/>
        <v>100</v>
      </c>
      <c r="H261" s="5"/>
      <c r="I261" s="5"/>
    </row>
    <row r="262" spans="1:9" ht="13.5" thickBot="1">
      <c r="A262" s="49"/>
      <c r="C262" s="126">
        <v>4440</v>
      </c>
      <c r="D262" s="280" t="s">
        <v>48</v>
      </c>
      <c r="E262" s="52">
        <v>16095</v>
      </c>
      <c r="F262" s="52">
        <v>16095</v>
      </c>
      <c r="G262" s="78">
        <f t="shared" si="3"/>
        <v>100</v>
      </c>
      <c r="H262" s="5"/>
      <c r="I262" s="5"/>
    </row>
    <row r="263" spans="1:9" ht="13.5" thickBot="1">
      <c r="A263" s="54">
        <v>900</v>
      </c>
      <c r="B263" s="67"/>
      <c r="C263" s="72"/>
      <c r="D263" s="305" t="s">
        <v>96</v>
      </c>
      <c r="E263" s="113">
        <f>SUM(E264,E267,E270,E274,E277,E282)</f>
        <v>7358640</v>
      </c>
      <c r="F263" s="113">
        <f>SUM(F264,F267,F270,F274,F277,F282)</f>
        <v>6597772</v>
      </c>
      <c r="G263" s="87">
        <f t="shared" si="3"/>
        <v>89.66020895165411</v>
      </c>
      <c r="H263" s="30"/>
      <c r="I263" s="30"/>
    </row>
    <row r="264" spans="1:9" ht="13.5" thickBot="1">
      <c r="A264" s="49"/>
      <c r="B264" s="54">
        <v>90003</v>
      </c>
      <c r="C264" s="72"/>
      <c r="D264" s="279" t="s">
        <v>97</v>
      </c>
      <c r="E264" s="131">
        <f>SUM(E265:E266)</f>
        <v>431000</v>
      </c>
      <c r="F264" s="131">
        <f>SUM(F265:F266)</f>
        <v>424408</v>
      </c>
      <c r="G264" s="78">
        <f t="shared" si="3"/>
        <v>98.47053364269142</v>
      </c>
      <c r="H264" s="30"/>
      <c r="I264" s="30"/>
    </row>
    <row r="265" spans="1:9" ht="12.75">
      <c r="A265" s="49"/>
      <c r="C265" s="14">
        <v>4300</v>
      </c>
      <c r="D265" s="286" t="s">
        <v>11</v>
      </c>
      <c r="E265" s="52">
        <v>426448</v>
      </c>
      <c r="F265" s="117">
        <v>419856</v>
      </c>
      <c r="G265" s="78">
        <f t="shared" si="3"/>
        <v>98.45420778148801</v>
      </c>
      <c r="H265" s="5"/>
      <c r="I265" s="5"/>
    </row>
    <row r="266" spans="1:9" ht="13.5" thickBot="1">
      <c r="A266" s="49"/>
      <c r="C266" s="14">
        <v>4610</v>
      </c>
      <c r="D266" s="286" t="s">
        <v>98</v>
      </c>
      <c r="E266" s="66">
        <v>4552</v>
      </c>
      <c r="F266" s="118">
        <v>4552</v>
      </c>
      <c r="G266" s="29">
        <f t="shared" si="3"/>
        <v>100</v>
      </c>
      <c r="H266" s="5"/>
      <c r="I266" s="5"/>
    </row>
    <row r="267" spans="1:9" ht="13.5" thickBot="1">
      <c r="A267" s="49"/>
      <c r="B267" s="54">
        <v>90004</v>
      </c>
      <c r="C267" s="72"/>
      <c r="D267" s="279" t="s">
        <v>99</v>
      </c>
      <c r="E267" s="119">
        <f>SUM(E268:E269)</f>
        <v>383200</v>
      </c>
      <c r="F267" s="119">
        <f>SUM(F268:F269)</f>
        <v>381581</v>
      </c>
      <c r="G267" s="79">
        <f t="shared" si="3"/>
        <v>99.57750521920669</v>
      </c>
      <c r="H267" s="30"/>
      <c r="I267" s="30"/>
    </row>
    <row r="268" spans="1:9" ht="12.75">
      <c r="A268" s="49"/>
      <c r="C268" s="126">
        <v>4210</v>
      </c>
      <c r="D268" s="280" t="s">
        <v>93</v>
      </c>
      <c r="E268" s="52">
        <v>13200</v>
      </c>
      <c r="F268" s="117">
        <v>12957</v>
      </c>
      <c r="G268" s="78">
        <f t="shared" si="3"/>
        <v>98.1590909090909</v>
      </c>
      <c r="H268" s="5"/>
      <c r="I268" s="5"/>
    </row>
    <row r="269" spans="1:9" ht="13.5" thickBot="1">
      <c r="A269" s="49"/>
      <c r="C269" s="126">
        <v>4300</v>
      </c>
      <c r="D269" s="280" t="s">
        <v>11</v>
      </c>
      <c r="E269" s="66">
        <v>370000</v>
      </c>
      <c r="F269" s="118">
        <v>368624</v>
      </c>
      <c r="G269" s="29">
        <f aca="true" t="shared" si="4" ref="G269:G311">SUM(F269/E269)*100</f>
        <v>99.62810810810811</v>
      </c>
      <c r="H269" s="5"/>
      <c r="I269" s="5"/>
    </row>
    <row r="270" spans="1:9" ht="13.5" thickBot="1">
      <c r="A270" s="49"/>
      <c r="B270" s="54">
        <v>90015</v>
      </c>
      <c r="C270" s="72"/>
      <c r="D270" s="279" t="s">
        <v>100</v>
      </c>
      <c r="E270" s="113">
        <f>SUM(E271:E273)</f>
        <v>790000</v>
      </c>
      <c r="F270" s="113">
        <f>SUM(F271:F273)</f>
        <v>747826</v>
      </c>
      <c r="G270" s="79">
        <f t="shared" si="4"/>
        <v>94.66151898734178</v>
      </c>
      <c r="H270" s="30"/>
      <c r="I270" s="30"/>
    </row>
    <row r="271" spans="1:9" ht="13.5" thickBot="1">
      <c r="A271" s="80"/>
      <c r="B271" s="81"/>
      <c r="C271" s="104">
        <v>4260</v>
      </c>
      <c r="D271" s="281" t="s">
        <v>46</v>
      </c>
      <c r="E271" s="85">
        <v>507000</v>
      </c>
      <c r="F271" s="335">
        <v>481325</v>
      </c>
      <c r="G271" s="87">
        <f t="shared" si="4"/>
        <v>94.93589743589743</v>
      </c>
      <c r="H271" s="5"/>
      <c r="I271" s="5"/>
    </row>
    <row r="272" spans="1:9" ht="12.75">
      <c r="A272" s="6"/>
      <c r="B272" s="76"/>
      <c r="C272" s="98">
        <v>4300</v>
      </c>
      <c r="D272" s="95" t="s">
        <v>11</v>
      </c>
      <c r="E272" s="52">
        <v>273000</v>
      </c>
      <c r="F272" s="117">
        <v>257595</v>
      </c>
      <c r="G272" s="78">
        <f t="shared" si="4"/>
        <v>94.35714285714286</v>
      </c>
      <c r="H272" s="5"/>
      <c r="I272" s="5"/>
    </row>
    <row r="273" spans="1:9" ht="13.5" thickBot="1">
      <c r="A273" s="49"/>
      <c r="C273" s="126">
        <v>6050</v>
      </c>
      <c r="D273" s="280" t="s">
        <v>69</v>
      </c>
      <c r="E273" s="68">
        <v>10000</v>
      </c>
      <c r="F273" s="114">
        <v>8906</v>
      </c>
      <c r="G273" s="79">
        <f t="shared" si="4"/>
        <v>89.05999999999999</v>
      </c>
      <c r="H273" s="5"/>
      <c r="I273" s="5"/>
    </row>
    <row r="274" spans="1:9" ht="13.5" thickBot="1">
      <c r="A274" s="49"/>
      <c r="B274" s="54">
        <v>90017</v>
      </c>
      <c r="C274" s="72"/>
      <c r="D274" s="279" t="s">
        <v>101</v>
      </c>
      <c r="E274" s="134">
        <f>SUM(E275:E276)</f>
        <v>1082000</v>
      </c>
      <c r="F274" s="134">
        <f>SUM(F275:F276)</f>
        <v>1081256</v>
      </c>
      <c r="G274" s="87">
        <f t="shared" si="4"/>
        <v>99.93123844731979</v>
      </c>
      <c r="H274" s="5"/>
      <c r="I274" s="5"/>
    </row>
    <row r="275" spans="1:9" ht="26.25" thickBot="1">
      <c r="A275" s="49"/>
      <c r="C275" s="41">
        <v>2650</v>
      </c>
      <c r="D275" s="135" t="s">
        <v>102</v>
      </c>
      <c r="E275" s="134">
        <v>352000</v>
      </c>
      <c r="F275" s="86">
        <v>352000</v>
      </c>
      <c r="G275" s="87">
        <f t="shared" si="4"/>
        <v>100</v>
      </c>
      <c r="H275" s="5"/>
      <c r="I275" s="5"/>
    </row>
    <row r="276" spans="1:9" ht="39" thickBot="1">
      <c r="A276" s="49"/>
      <c r="C276" s="41">
        <v>6210</v>
      </c>
      <c r="D276" s="309" t="s">
        <v>23</v>
      </c>
      <c r="E276" s="116">
        <v>730000</v>
      </c>
      <c r="F276" s="77">
        <v>729256</v>
      </c>
      <c r="G276" s="87">
        <f t="shared" si="4"/>
        <v>99.89808219178083</v>
      </c>
      <c r="H276" s="5"/>
      <c r="I276" s="5"/>
    </row>
    <row r="277" spans="1:9" ht="13.5" thickBot="1">
      <c r="A277" s="49"/>
      <c r="B277" s="54">
        <v>90095</v>
      </c>
      <c r="C277" s="72"/>
      <c r="D277" s="279" t="s">
        <v>103</v>
      </c>
      <c r="E277" s="113">
        <f>SUM(E278:E281)</f>
        <v>99442</v>
      </c>
      <c r="F277" s="113">
        <f>SUM(F278:F281)</f>
        <v>95456</v>
      </c>
      <c r="G277" s="87">
        <f t="shared" si="4"/>
        <v>95.99163331389151</v>
      </c>
      <c r="H277" s="30"/>
      <c r="I277" s="30"/>
    </row>
    <row r="278" spans="1:9" ht="12.75">
      <c r="A278" s="49"/>
      <c r="B278" s="46"/>
      <c r="C278" s="14">
        <v>4110</v>
      </c>
      <c r="D278" s="111" t="s">
        <v>44</v>
      </c>
      <c r="E278" s="52">
        <v>345</v>
      </c>
      <c r="F278" s="77">
        <v>332</v>
      </c>
      <c r="G278" s="78">
        <f t="shared" si="4"/>
        <v>96.23188405797102</v>
      </c>
      <c r="H278" s="5"/>
      <c r="I278" s="5"/>
    </row>
    <row r="279" spans="1:9" ht="12.75">
      <c r="A279" s="49"/>
      <c r="B279" s="46"/>
      <c r="C279" s="14">
        <v>4120</v>
      </c>
      <c r="D279" s="111" t="s">
        <v>45</v>
      </c>
      <c r="E279" s="68">
        <v>52</v>
      </c>
      <c r="F279" s="5">
        <v>50</v>
      </c>
      <c r="G279" s="79">
        <f t="shared" si="4"/>
        <v>96.15384615384616</v>
      </c>
      <c r="H279" s="5"/>
      <c r="I279" s="5"/>
    </row>
    <row r="280" spans="1:9" ht="12.75">
      <c r="A280" s="49"/>
      <c r="B280" s="46"/>
      <c r="C280" s="14">
        <v>4210</v>
      </c>
      <c r="D280" s="111" t="s">
        <v>93</v>
      </c>
      <c r="E280" s="68">
        <v>5500</v>
      </c>
      <c r="F280" s="5">
        <v>5079</v>
      </c>
      <c r="G280" s="79">
        <f t="shared" si="4"/>
        <v>92.34545454545454</v>
      </c>
      <c r="H280" s="5"/>
      <c r="I280" s="5"/>
    </row>
    <row r="281" spans="1:9" ht="13.5" thickBot="1">
      <c r="A281" s="49"/>
      <c r="B281" s="46"/>
      <c r="C281" s="14">
        <v>4300</v>
      </c>
      <c r="D281" s="111" t="s">
        <v>11</v>
      </c>
      <c r="E281" s="66">
        <v>93545</v>
      </c>
      <c r="F281" s="5">
        <v>89995</v>
      </c>
      <c r="G281" s="29">
        <f t="shared" si="4"/>
        <v>96.20503500988829</v>
      </c>
      <c r="H281" s="5"/>
      <c r="I281" s="5"/>
    </row>
    <row r="282" spans="1:9" ht="13.5" thickBot="1">
      <c r="A282" s="49"/>
      <c r="B282" s="54">
        <v>90095</v>
      </c>
      <c r="C282" s="72"/>
      <c r="D282" s="279" t="s">
        <v>104</v>
      </c>
      <c r="E282" s="113">
        <f>SUM(E283,E284)</f>
        <v>4572998</v>
      </c>
      <c r="F282" s="113">
        <f>SUM(F283,F284)</f>
        <v>3867245</v>
      </c>
      <c r="G282" s="87">
        <f t="shared" si="4"/>
        <v>84.56695148346883</v>
      </c>
      <c r="H282" s="30"/>
      <c r="I282" s="30"/>
    </row>
    <row r="283" spans="1:9" ht="12.75">
      <c r="A283" s="49"/>
      <c r="B283" s="46"/>
      <c r="C283" s="310">
        <v>4300</v>
      </c>
      <c r="D283" s="311" t="s">
        <v>11</v>
      </c>
      <c r="E283" s="136">
        <v>245585</v>
      </c>
      <c r="F283" s="137"/>
      <c r="G283" s="78">
        <f t="shared" si="4"/>
        <v>0</v>
      </c>
      <c r="H283" s="138"/>
      <c r="I283" s="138"/>
    </row>
    <row r="284" spans="1:9" ht="13.5" thickBot="1">
      <c r="A284" s="49"/>
      <c r="C284" s="126">
        <v>6050</v>
      </c>
      <c r="D284" s="280" t="s">
        <v>69</v>
      </c>
      <c r="E284" s="66">
        <v>4327413</v>
      </c>
      <c r="F284" s="118">
        <v>3867245</v>
      </c>
      <c r="G284" s="29">
        <f t="shared" si="4"/>
        <v>89.36621025078956</v>
      </c>
      <c r="H284" s="5"/>
      <c r="I284" s="5"/>
    </row>
    <row r="285" spans="1:9" ht="27.75" customHeight="1" thickBot="1">
      <c r="A285" s="54">
        <v>921</v>
      </c>
      <c r="B285" s="67"/>
      <c r="C285" s="72"/>
      <c r="D285" s="314" t="s">
        <v>105</v>
      </c>
      <c r="E285" s="124">
        <f>SUM(E286,E290,E292)</f>
        <v>1391375</v>
      </c>
      <c r="F285" s="124">
        <f>SUM(F286,F290,F292)</f>
        <v>1390399</v>
      </c>
      <c r="G285" s="139">
        <f t="shared" si="4"/>
        <v>99.9298535621238</v>
      </c>
      <c r="H285" s="30"/>
      <c r="I285" s="30"/>
    </row>
    <row r="286" spans="1:9" ht="13.5" thickBot="1">
      <c r="A286" s="49"/>
      <c r="B286" s="54">
        <v>92105</v>
      </c>
      <c r="C286" s="72"/>
      <c r="D286" s="279" t="s">
        <v>106</v>
      </c>
      <c r="E286" s="113">
        <f>SUM(E287:E289)</f>
        <v>140815</v>
      </c>
      <c r="F286" s="113">
        <f>SUM(F287:F289)</f>
        <v>140365</v>
      </c>
      <c r="G286" s="87">
        <f t="shared" si="4"/>
        <v>99.68043177218337</v>
      </c>
      <c r="H286" s="30"/>
      <c r="I286" s="30"/>
    </row>
    <row r="287" spans="1:9" ht="12.75">
      <c r="A287" s="49"/>
      <c r="B287" s="46"/>
      <c r="C287" s="14">
        <v>3020</v>
      </c>
      <c r="D287" s="312" t="s">
        <v>41</v>
      </c>
      <c r="E287" s="116">
        <v>7500</v>
      </c>
      <c r="F287" s="77">
        <v>7500</v>
      </c>
      <c r="G287" s="78">
        <f t="shared" si="4"/>
        <v>100</v>
      </c>
      <c r="H287" s="30"/>
      <c r="I287" s="30"/>
    </row>
    <row r="288" spans="1:9" ht="12.75">
      <c r="A288" s="49"/>
      <c r="C288" s="14">
        <v>4210</v>
      </c>
      <c r="D288" s="280" t="s">
        <v>93</v>
      </c>
      <c r="E288" s="68">
        <v>14700</v>
      </c>
      <c r="F288" s="114">
        <v>14632</v>
      </c>
      <c r="G288" s="79">
        <f t="shared" si="4"/>
        <v>99.53741496598639</v>
      </c>
      <c r="H288" s="5"/>
      <c r="I288" s="5"/>
    </row>
    <row r="289" spans="1:9" ht="13.5" thickBot="1">
      <c r="A289" s="49"/>
      <c r="C289" s="14">
        <v>4300</v>
      </c>
      <c r="D289" s="280" t="s">
        <v>11</v>
      </c>
      <c r="E289" s="68">
        <v>118615</v>
      </c>
      <c r="F289" s="114">
        <v>118233</v>
      </c>
      <c r="G289" s="29">
        <f t="shared" si="4"/>
        <v>99.6779496690975</v>
      </c>
      <c r="H289" s="5"/>
      <c r="I289" s="5"/>
    </row>
    <row r="290" spans="1:9" ht="13.5" thickBot="1">
      <c r="A290" s="49"/>
      <c r="B290" s="54">
        <v>92116</v>
      </c>
      <c r="C290" s="72"/>
      <c r="D290" s="279" t="s">
        <v>107</v>
      </c>
      <c r="E290" s="113">
        <f>SUM(E291)</f>
        <v>1171537</v>
      </c>
      <c r="F290" s="113">
        <f>SUM(F291)</f>
        <v>1171537</v>
      </c>
      <c r="G290" s="79">
        <f t="shared" si="4"/>
        <v>100</v>
      </c>
      <c r="H290" s="30"/>
      <c r="I290" s="30"/>
    </row>
    <row r="291" spans="1:9" ht="13.5" thickBot="1">
      <c r="A291" s="49"/>
      <c r="C291" s="126">
        <v>2550</v>
      </c>
      <c r="D291" s="280" t="s">
        <v>108</v>
      </c>
      <c r="E291" s="47">
        <v>1171537</v>
      </c>
      <c r="F291" s="47">
        <v>1171537</v>
      </c>
      <c r="G291" s="78">
        <f t="shared" si="4"/>
        <v>100</v>
      </c>
      <c r="H291" s="30"/>
      <c r="I291" s="30"/>
    </row>
    <row r="292" spans="1:9" ht="25.5" customHeight="1" thickBot="1">
      <c r="A292" s="49"/>
      <c r="B292" s="54">
        <v>92120</v>
      </c>
      <c r="C292" s="72"/>
      <c r="D292" s="279" t="s">
        <v>109</v>
      </c>
      <c r="E292" s="113">
        <f>SUM(E293:E294)</f>
        <v>79023</v>
      </c>
      <c r="F292" s="113">
        <f>SUM(F293:F294)</f>
        <v>78497</v>
      </c>
      <c r="G292" s="87">
        <f t="shared" si="4"/>
        <v>99.33437100590967</v>
      </c>
      <c r="H292" s="30"/>
      <c r="I292" s="30"/>
    </row>
    <row r="293" spans="1:9" ht="12.75">
      <c r="A293" s="49"/>
      <c r="B293" s="46"/>
      <c r="C293" s="14">
        <v>4210</v>
      </c>
      <c r="D293" s="111" t="s">
        <v>93</v>
      </c>
      <c r="E293" s="52">
        <v>1242</v>
      </c>
      <c r="F293" s="5">
        <v>892</v>
      </c>
      <c r="G293" s="78">
        <f t="shared" si="4"/>
        <v>71.81964573268921</v>
      </c>
      <c r="H293" s="30"/>
      <c r="I293" s="30"/>
    </row>
    <row r="294" spans="1:9" ht="13.5" thickBot="1">
      <c r="A294" s="49"/>
      <c r="C294" s="14">
        <v>4300</v>
      </c>
      <c r="D294" s="111" t="s">
        <v>11</v>
      </c>
      <c r="E294" s="66">
        <v>77781</v>
      </c>
      <c r="F294" s="5">
        <v>77605</v>
      </c>
      <c r="G294" s="29">
        <f t="shared" si="4"/>
        <v>99.7737236600198</v>
      </c>
      <c r="H294" s="5"/>
      <c r="I294" s="5"/>
    </row>
    <row r="295" spans="1:9" ht="22.5" customHeight="1" thickBot="1">
      <c r="A295" s="54">
        <v>926</v>
      </c>
      <c r="B295" s="140"/>
      <c r="C295" s="307"/>
      <c r="D295" s="314" t="s">
        <v>110</v>
      </c>
      <c r="E295" s="124">
        <f>SUM(E296,E310)</f>
        <v>996914</v>
      </c>
      <c r="F295" s="124">
        <f>SUM(F296,F310)</f>
        <v>986066</v>
      </c>
      <c r="G295" s="141">
        <f t="shared" si="4"/>
        <v>98.91184194423992</v>
      </c>
      <c r="H295" s="142"/>
      <c r="I295" s="142"/>
    </row>
    <row r="296" spans="1:9" ht="13.5" thickBot="1">
      <c r="A296" s="49"/>
      <c r="B296" s="54">
        <v>92604</v>
      </c>
      <c r="C296" s="72"/>
      <c r="D296" s="279" t="s">
        <v>111</v>
      </c>
      <c r="E296" s="113">
        <f>SUM(E297:E309)</f>
        <v>979914</v>
      </c>
      <c r="F296" s="88">
        <f>SUM(F297:F309)</f>
        <v>969066</v>
      </c>
      <c r="G296" s="87">
        <f t="shared" si="4"/>
        <v>98.89296407643936</v>
      </c>
      <c r="H296" s="30"/>
      <c r="I296" s="30"/>
    </row>
    <row r="297" spans="1:9" ht="12.75">
      <c r="A297" s="49"/>
      <c r="B297" s="46"/>
      <c r="C297" s="14">
        <v>3020</v>
      </c>
      <c r="D297" s="287" t="s">
        <v>41</v>
      </c>
      <c r="E297" s="68">
        <v>1100</v>
      </c>
      <c r="F297" s="5">
        <v>1088</v>
      </c>
      <c r="G297" s="79">
        <f t="shared" si="4"/>
        <v>98.9090909090909</v>
      </c>
      <c r="H297" s="30"/>
      <c r="I297" s="30"/>
    </row>
    <row r="298" spans="1:9" ht="12.75">
      <c r="A298" s="49"/>
      <c r="C298" s="14">
        <v>4010</v>
      </c>
      <c r="D298" s="111" t="s">
        <v>42</v>
      </c>
      <c r="E298" s="68">
        <v>474084</v>
      </c>
      <c r="F298" s="5">
        <v>471636</v>
      </c>
      <c r="G298" s="79">
        <f t="shared" si="4"/>
        <v>99.48363581137521</v>
      </c>
      <c r="H298" s="5"/>
      <c r="I298" s="5"/>
    </row>
    <row r="299" spans="1:9" ht="12.75">
      <c r="A299" s="49"/>
      <c r="C299" s="14">
        <v>4040</v>
      </c>
      <c r="D299" s="111" t="s">
        <v>43</v>
      </c>
      <c r="E299" s="68">
        <v>36666</v>
      </c>
      <c r="F299" s="5">
        <v>36665</v>
      </c>
      <c r="G299" s="79">
        <f t="shared" si="4"/>
        <v>99.99727267768505</v>
      </c>
      <c r="H299" s="5"/>
      <c r="I299" s="5"/>
    </row>
    <row r="300" spans="1:9" ht="12.75">
      <c r="A300" s="49"/>
      <c r="C300" s="14">
        <v>4110</v>
      </c>
      <c r="D300" s="111" t="s">
        <v>44</v>
      </c>
      <c r="E300" s="68">
        <v>102000</v>
      </c>
      <c r="F300" s="5">
        <v>101999</v>
      </c>
      <c r="G300" s="79">
        <f t="shared" si="4"/>
        <v>99.99901960784314</v>
      </c>
      <c r="H300" s="5"/>
      <c r="I300" s="5"/>
    </row>
    <row r="301" spans="1:9" ht="12.75">
      <c r="A301" s="49"/>
      <c r="C301" s="14">
        <v>4120</v>
      </c>
      <c r="D301" s="111" t="s">
        <v>45</v>
      </c>
      <c r="E301" s="68">
        <v>14000</v>
      </c>
      <c r="F301" s="5">
        <v>14000</v>
      </c>
      <c r="G301" s="79">
        <f t="shared" si="4"/>
        <v>100</v>
      </c>
      <c r="H301" s="5"/>
      <c r="I301" s="5"/>
    </row>
    <row r="302" spans="1:9" ht="12.75">
      <c r="A302" s="49"/>
      <c r="C302" s="14">
        <v>4210</v>
      </c>
      <c r="D302" s="111" t="s">
        <v>37</v>
      </c>
      <c r="E302" s="68">
        <v>65700</v>
      </c>
      <c r="F302" s="5">
        <v>64175</v>
      </c>
      <c r="G302" s="79">
        <f t="shared" si="4"/>
        <v>97.67884322678843</v>
      </c>
      <c r="H302" s="5"/>
      <c r="I302" s="5"/>
    </row>
    <row r="303" spans="1:9" ht="12.75">
      <c r="A303" s="49"/>
      <c r="C303" s="14">
        <v>4260</v>
      </c>
      <c r="D303" s="111" t="s">
        <v>46</v>
      </c>
      <c r="E303" s="68">
        <v>95333</v>
      </c>
      <c r="F303" s="5">
        <v>94540</v>
      </c>
      <c r="G303" s="79">
        <f t="shared" si="4"/>
        <v>99.16817890971646</v>
      </c>
      <c r="H303" s="5"/>
      <c r="I303" s="5"/>
    </row>
    <row r="304" spans="1:9" ht="12.75">
      <c r="A304" s="49"/>
      <c r="C304" s="14">
        <v>4270</v>
      </c>
      <c r="D304" s="111" t="s">
        <v>20</v>
      </c>
      <c r="E304" s="68">
        <v>3000</v>
      </c>
      <c r="F304" s="5">
        <v>2239</v>
      </c>
      <c r="G304" s="79">
        <f t="shared" si="4"/>
        <v>74.63333333333333</v>
      </c>
      <c r="H304" s="5"/>
      <c r="I304" s="5"/>
    </row>
    <row r="305" spans="1:9" ht="12.75">
      <c r="A305" s="49"/>
      <c r="C305" s="14">
        <v>4300</v>
      </c>
      <c r="D305" s="111" t="s">
        <v>11</v>
      </c>
      <c r="E305" s="68">
        <v>145900</v>
      </c>
      <c r="F305" s="5">
        <v>144204</v>
      </c>
      <c r="G305" s="79">
        <f t="shared" si="4"/>
        <v>98.83755997258396</v>
      </c>
      <c r="H305" s="5"/>
      <c r="I305" s="5"/>
    </row>
    <row r="306" spans="1:9" ht="12.75">
      <c r="A306" s="49"/>
      <c r="C306" s="14">
        <v>4410</v>
      </c>
      <c r="D306" s="111" t="s">
        <v>38</v>
      </c>
      <c r="E306" s="68">
        <v>3300</v>
      </c>
      <c r="F306" s="5">
        <v>2571</v>
      </c>
      <c r="G306" s="79">
        <f t="shared" si="4"/>
        <v>77.9090909090909</v>
      </c>
      <c r="H306" s="5"/>
      <c r="I306" s="5"/>
    </row>
    <row r="307" spans="1:9" ht="12.75">
      <c r="A307" s="49"/>
      <c r="C307" s="14">
        <v>4430</v>
      </c>
      <c r="D307" s="288" t="s">
        <v>26</v>
      </c>
      <c r="E307" s="68">
        <v>2500</v>
      </c>
      <c r="F307" s="5">
        <v>2091</v>
      </c>
      <c r="G307" s="79">
        <f t="shared" si="4"/>
        <v>83.64</v>
      </c>
      <c r="H307" s="5"/>
      <c r="I307" s="5"/>
    </row>
    <row r="308" spans="1:9" ht="12.75">
      <c r="A308" s="49"/>
      <c r="C308" s="14">
        <v>4440</v>
      </c>
      <c r="D308" s="111" t="s">
        <v>48</v>
      </c>
      <c r="E308" s="68">
        <v>14181</v>
      </c>
      <c r="F308" s="5">
        <v>14123</v>
      </c>
      <c r="G308" s="79">
        <f>SUM(F308/E308)*100</f>
        <v>99.59100204498978</v>
      </c>
      <c r="H308" s="5"/>
      <c r="I308" s="5"/>
    </row>
    <row r="309" spans="1:9" ht="13.5" thickBot="1">
      <c r="A309" s="49"/>
      <c r="C309" s="14">
        <v>6060</v>
      </c>
      <c r="D309" s="111" t="s">
        <v>69</v>
      </c>
      <c r="E309" s="66">
        <v>22150</v>
      </c>
      <c r="F309" s="5">
        <v>19735</v>
      </c>
      <c r="G309" s="29">
        <f t="shared" si="4"/>
        <v>89.09706546275396</v>
      </c>
      <c r="H309" s="5"/>
      <c r="I309" s="5"/>
    </row>
    <row r="310" spans="1:7" ht="13.5" thickBot="1">
      <c r="A310" s="49"/>
      <c r="B310" s="54">
        <v>92695</v>
      </c>
      <c r="C310" s="72"/>
      <c r="D310" s="305" t="s">
        <v>10</v>
      </c>
      <c r="E310" s="113">
        <f>SUM(E311)</f>
        <v>17000</v>
      </c>
      <c r="F310" s="42">
        <f>SUM(F311)</f>
        <v>17000</v>
      </c>
      <c r="G310" s="29">
        <f t="shared" si="4"/>
        <v>100</v>
      </c>
    </row>
    <row r="311" spans="1:7" ht="26.25" thickBot="1">
      <c r="A311" s="80"/>
      <c r="B311" s="81"/>
      <c r="C311" s="65">
        <v>2630</v>
      </c>
      <c r="D311" s="313" t="s">
        <v>54</v>
      </c>
      <c r="E311" s="143">
        <v>17000</v>
      </c>
      <c r="F311" s="144">
        <v>17000</v>
      </c>
      <c r="G311" s="145">
        <f t="shared" si="4"/>
        <v>100</v>
      </c>
    </row>
    <row r="312" spans="1:9" ht="12.75">
      <c r="A312" s="17"/>
      <c r="B312" s="149"/>
      <c r="C312" s="149"/>
      <c r="D312" s="315"/>
      <c r="E312" s="150"/>
      <c r="F312" s="150"/>
      <c r="G312" s="150"/>
      <c r="H312" s="151"/>
      <c r="I312" s="151"/>
    </row>
    <row r="313" spans="1:9" ht="47.25">
      <c r="A313" s="10"/>
      <c r="B313" s="152"/>
      <c r="C313" s="152"/>
      <c r="D313" s="316" t="s">
        <v>140</v>
      </c>
      <c r="E313" s="153">
        <f>SUM(E315,E322,E332,E335,E361)</f>
        <v>2395030.6</v>
      </c>
      <c r="F313" s="153">
        <f>SUM(F315,F322,F332,F335,F361)</f>
        <v>2392462</v>
      </c>
      <c r="G313" s="154">
        <f>SUM(F313/E313)*100</f>
        <v>99.89275293601676</v>
      </c>
      <c r="H313" s="151"/>
      <c r="I313" s="151"/>
    </row>
    <row r="314" spans="1:9" ht="16.5" thickBot="1">
      <c r="A314" s="10"/>
      <c r="B314" s="152"/>
      <c r="C314" s="152"/>
      <c r="D314" s="317"/>
      <c r="E314" s="155"/>
      <c r="F314" s="155"/>
      <c r="G314" s="155"/>
      <c r="H314" s="147"/>
      <c r="I314" s="147"/>
    </row>
    <row r="315" spans="1:9" ht="15.75" thickBot="1">
      <c r="A315" s="319">
        <v>750</v>
      </c>
      <c r="B315" s="156"/>
      <c r="C315" s="156"/>
      <c r="D315" s="290" t="s">
        <v>34</v>
      </c>
      <c r="E315" s="157">
        <f>SUM(E316)</f>
        <v>108248.6</v>
      </c>
      <c r="F315" s="157">
        <f>SUM(F316)</f>
        <v>108249</v>
      </c>
      <c r="G315" s="158">
        <f>SUM(F315/E315)*100</f>
        <v>100.00036951979054</v>
      </c>
      <c r="H315" s="159"/>
      <c r="I315" s="159"/>
    </row>
    <row r="316" spans="1:9" ht="13.5" thickBot="1">
      <c r="A316" s="10"/>
      <c r="B316" s="160">
        <v>75011</v>
      </c>
      <c r="C316" s="161"/>
      <c r="D316" s="189" t="s">
        <v>112</v>
      </c>
      <c r="E316" s="162">
        <f>SUM(E317:E321)</f>
        <v>108248.6</v>
      </c>
      <c r="F316" s="162">
        <f>SUM(F317:F321)</f>
        <v>108249</v>
      </c>
      <c r="G316" s="163">
        <f aca="true" t="shared" si="5" ref="G316:G364">SUM(F316/E316)*100</f>
        <v>100.00036951979054</v>
      </c>
      <c r="H316" s="151"/>
      <c r="I316" s="151"/>
    </row>
    <row r="317" spans="1:9" ht="12.75">
      <c r="A317" s="10"/>
      <c r="B317" s="12"/>
      <c r="C317" s="62">
        <v>4010</v>
      </c>
      <c r="D317" s="291" t="s">
        <v>42</v>
      </c>
      <c r="E317" s="164">
        <v>69729</v>
      </c>
      <c r="F317" s="165">
        <v>69729</v>
      </c>
      <c r="G317" s="166">
        <f t="shared" si="5"/>
        <v>100</v>
      </c>
      <c r="H317" s="167"/>
      <c r="I317" s="167"/>
    </row>
    <row r="318" spans="1:9" ht="12.75">
      <c r="A318" s="10"/>
      <c r="B318" s="12"/>
      <c r="C318" s="91">
        <v>4040</v>
      </c>
      <c r="D318" s="283" t="s">
        <v>43</v>
      </c>
      <c r="E318" s="164">
        <v>19735.6</v>
      </c>
      <c r="F318" s="165">
        <v>19736</v>
      </c>
      <c r="G318" s="168">
        <f t="shared" si="5"/>
        <v>100.00202679421959</v>
      </c>
      <c r="H318" s="167"/>
      <c r="I318" s="167"/>
    </row>
    <row r="319" spans="1:9" ht="12.75">
      <c r="A319" s="10"/>
      <c r="B319" s="12"/>
      <c r="C319" s="91">
        <v>4110</v>
      </c>
      <c r="D319" s="283" t="s">
        <v>44</v>
      </c>
      <c r="E319" s="164">
        <v>15993</v>
      </c>
      <c r="F319" s="165">
        <v>15993</v>
      </c>
      <c r="G319" s="168">
        <f t="shared" si="5"/>
        <v>100</v>
      </c>
      <c r="H319" s="167"/>
      <c r="I319" s="167"/>
    </row>
    <row r="320" spans="1:9" ht="12.75">
      <c r="A320" s="10"/>
      <c r="B320" s="12"/>
      <c r="C320" s="91">
        <v>4120</v>
      </c>
      <c r="D320" s="283" t="s">
        <v>45</v>
      </c>
      <c r="E320" s="164">
        <v>2191</v>
      </c>
      <c r="F320" s="165">
        <v>2191</v>
      </c>
      <c r="G320" s="168">
        <f t="shared" si="5"/>
        <v>100</v>
      </c>
      <c r="H320" s="167"/>
      <c r="I320" s="167"/>
    </row>
    <row r="321" spans="1:9" ht="13.5" thickBot="1">
      <c r="A321" s="10"/>
      <c r="B321" s="12"/>
      <c r="C321" s="169">
        <v>4210</v>
      </c>
      <c r="D321" s="283" t="s">
        <v>37</v>
      </c>
      <c r="E321" s="170">
        <v>600</v>
      </c>
      <c r="F321" s="167">
        <v>600</v>
      </c>
      <c r="G321" s="171">
        <f t="shared" si="5"/>
        <v>100</v>
      </c>
      <c r="H321" s="167"/>
      <c r="I321" s="167"/>
    </row>
    <row r="322" spans="1:9" ht="45.75" thickBot="1">
      <c r="A322" s="319">
        <v>751</v>
      </c>
      <c r="B322" s="200"/>
      <c r="C322" s="200"/>
      <c r="D322" s="336" t="s">
        <v>141</v>
      </c>
      <c r="E322" s="157">
        <f>SUM(E323,E325)</f>
        <v>62767</v>
      </c>
      <c r="F322" s="157">
        <f>SUM(F323,F325)</f>
        <v>62767</v>
      </c>
      <c r="G322" s="172">
        <f t="shared" si="5"/>
        <v>100</v>
      </c>
      <c r="H322" s="159"/>
      <c r="I322" s="159"/>
    </row>
    <row r="323" spans="1:9" ht="32.25" customHeight="1" thickBot="1">
      <c r="A323" s="17"/>
      <c r="B323" s="160">
        <v>75101</v>
      </c>
      <c r="C323" s="161"/>
      <c r="D323" s="173" t="s">
        <v>113</v>
      </c>
      <c r="E323" s="162">
        <f>SUM(E324:E324)</f>
        <v>5730</v>
      </c>
      <c r="F323" s="162">
        <f>SUM(F324:F324)</f>
        <v>5730</v>
      </c>
      <c r="G323" s="174">
        <f t="shared" si="5"/>
        <v>100</v>
      </c>
      <c r="H323" s="151"/>
      <c r="I323" s="151"/>
    </row>
    <row r="324" spans="1:9" ht="13.5" thickBot="1">
      <c r="A324" s="10"/>
      <c r="B324" s="12"/>
      <c r="C324" s="91">
        <v>4210</v>
      </c>
      <c r="D324" s="283" t="s">
        <v>37</v>
      </c>
      <c r="E324" s="170">
        <v>5730</v>
      </c>
      <c r="F324" s="170">
        <v>5730</v>
      </c>
      <c r="G324" s="163">
        <f t="shared" si="5"/>
        <v>100</v>
      </c>
      <c r="H324" s="167"/>
      <c r="I324" s="167"/>
    </row>
    <row r="325" spans="1:9" ht="13.5" thickBot="1">
      <c r="A325" s="10"/>
      <c r="B325" s="160">
        <v>75110</v>
      </c>
      <c r="C325" s="175"/>
      <c r="D325" s="291" t="s">
        <v>114</v>
      </c>
      <c r="E325" s="176">
        <f>SUM(E326:E331)</f>
        <v>57037</v>
      </c>
      <c r="F325" s="176">
        <f>SUM(F326:F331)</f>
        <v>57037</v>
      </c>
      <c r="G325" s="163">
        <f t="shared" si="5"/>
        <v>100</v>
      </c>
      <c r="H325" s="167"/>
      <c r="I325" s="167"/>
    </row>
    <row r="326" spans="1:9" ht="12.75">
      <c r="A326" s="10"/>
      <c r="B326" s="12"/>
      <c r="C326" s="62">
        <v>3030</v>
      </c>
      <c r="D326" s="95" t="s">
        <v>36</v>
      </c>
      <c r="E326" s="176">
        <v>39101</v>
      </c>
      <c r="F326" s="177">
        <v>39101</v>
      </c>
      <c r="G326" s="166">
        <f t="shared" si="5"/>
        <v>100</v>
      </c>
      <c r="H326" s="167"/>
      <c r="I326" s="167"/>
    </row>
    <row r="327" spans="1:9" ht="12.75">
      <c r="A327" s="10"/>
      <c r="B327" s="12"/>
      <c r="C327" s="91">
        <v>4110</v>
      </c>
      <c r="D327" s="280" t="s">
        <v>44</v>
      </c>
      <c r="E327" s="164">
        <v>797</v>
      </c>
      <c r="F327" s="165">
        <v>797</v>
      </c>
      <c r="G327" s="168">
        <f t="shared" si="5"/>
        <v>100</v>
      </c>
      <c r="H327" s="167"/>
      <c r="I327" s="167"/>
    </row>
    <row r="328" spans="1:9" ht="12.75">
      <c r="A328" s="10"/>
      <c r="B328" s="12"/>
      <c r="C328" s="91">
        <v>4120</v>
      </c>
      <c r="D328" s="280" t="s">
        <v>45</v>
      </c>
      <c r="E328" s="164">
        <v>114</v>
      </c>
      <c r="F328" s="165">
        <v>114</v>
      </c>
      <c r="G328" s="168">
        <f t="shared" si="5"/>
        <v>100</v>
      </c>
      <c r="H328" s="167"/>
      <c r="I328" s="167"/>
    </row>
    <row r="329" spans="1:9" ht="12.75">
      <c r="A329" s="10"/>
      <c r="B329" s="12"/>
      <c r="C329" s="91">
        <v>4210</v>
      </c>
      <c r="D329" s="280" t="s">
        <v>37</v>
      </c>
      <c r="E329" s="164">
        <v>6076</v>
      </c>
      <c r="F329" s="165">
        <v>6076</v>
      </c>
      <c r="G329" s="168">
        <f t="shared" si="5"/>
        <v>100</v>
      </c>
      <c r="H329" s="167"/>
      <c r="I329" s="167"/>
    </row>
    <row r="330" spans="1:9" ht="12.75">
      <c r="A330" s="10"/>
      <c r="B330" s="12"/>
      <c r="C330" s="91">
        <v>4300</v>
      </c>
      <c r="D330" s="280" t="s">
        <v>11</v>
      </c>
      <c r="E330" s="164">
        <v>10825</v>
      </c>
      <c r="F330" s="165">
        <v>10825</v>
      </c>
      <c r="G330" s="168">
        <f t="shared" si="5"/>
        <v>100</v>
      </c>
      <c r="H330" s="167"/>
      <c r="I330" s="167"/>
    </row>
    <row r="331" spans="1:9" ht="13.5" thickBot="1">
      <c r="A331" s="10"/>
      <c r="B331" s="12"/>
      <c r="C331" s="178">
        <v>4410</v>
      </c>
      <c r="D331" s="292" t="s">
        <v>38</v>
      </c>
      <c r="E331" s="179">
        <v>124</v>
      </c>
      <c r="F331" s="180">
        <v>124</v>
      </c>
      <c r="G331" s="171">
        <f t="shared" si="5"/>
        <v>100</v>
      </c>
      <c r="H331" s="167"/>
      <c r="I331" s="167"/>
    </row>
    <row r="332" spans="1:9" ht="15.75" thickBot="1">
      <c r="A332" s="319">
        <v>801</v>
      </c>
      <c r="B332" s="20"/>
      <c r="C332" s="183"/>
      <c r="D332" s="328" t="s">
        <v>115</v>
      </c>
      <c r="E332" s="181">
        <f>SUM(E333)</f>
        <v>5135</v>
      </c>
      <c r="F332" s="181">
        <f>SUM(F333)</f>
        <v>5123</v>
      </c>
      <c r="G332" s="182">
        <f t="shared" si="5"/>
        <v>99.76630963972735</v>
      </c>
      <c r="H332" s="167"/>
      <c r="I332" s="167"/>
    </row>
    <row r="333" spans="1:9" ht="13.5" thickBot="1">
      <c r="A333" s="10"/>
      <c r="B333" s="160">
        <v>80101</v>
      </c>
      <c r="C333" s="329"/>
      <c r="D333" s="284" t="s">
        <v>116</v>
      </c>
      <c r="E333" s="170">
        <f>SUM(E334)</f>
        <v>5135</v>
      </c>
      <c r="F333" s="170">
        <f>SUM(F334)</f>
        <v>5123</v>
      </c>
      <c r="G333" s="171">
        <f t="shared" si="5"/>
        <v>99.76630963972735</v>
      </c>
      <c r="H333" s="167"/>
      <c r="I333" s="167"/>
    </row>
    <row r="334" spans="1:9" ht="13.5" thickBot="1">
      <c r="A334" s="10"/>
      <c r="B334" s="12"/>
      <c r="C334" s="91">
        <v>4210</v>
      </c>
      <c r="D334" s="280" t="s">
        <v>37</v>
      </c>
      <c r="E334" s="184">
        <v>5135</v>
      </c>
      <c r="F334" s="184">
        <v>5123</v>
      </c>
      <c r="G334" s="171">
        <f t="shared" si="5"/>
        <v>99.76630963972735</v>
      </c>
      <c r="H334" s="167"/>
      <c r="I334" s="167"/>
    </row>
    <row r="335" spans="1:9" ht="15.75" thickBot="1">
      <c r="A335" s="319">
        <v>853</v>
      </c>
      <c r="B335" s="200"/>
      <c r="C335" s="200"/>
      <c r="D335" s="235" t="s">
        <v>117</v>
      </c>
      <c r="E335" s="157">
        <f>SUM(E336,E338,E341,E343,E356,E359)</f>
        <v>1997330</v>
      </c>
      <c r="F335" s="157">
        <f>SUM(F336,F338,F341,F343,F356,F359)</f>
        <v>1994773</v>
      </c>
      <c r="G335" s="158">
        <f t="shared" si="5"/>
        <v>99.87197909208794</v>
      </c>
      <c r="H335" s="159"/>
      <c r="I335" s="159"/>
    </row>
    <row r="336" spans="1:9" ht="39" thickBot="1">
      <c r="A336" s="320"/>
      <c r="B336" s="127">
        <v>85313</v>
      </c>
      <c r="C336" s="185"/>
      <c r="D336" s="186" t="s">
        <v>118</v>
      </c>
      <c r="E336" s="129">
        <f>SUM(E337)</f>
        <v>54075</v>
      </c>
      <c r="F336" s="129">
        <f>SUM(F337)</f>
        <v>53204</v>
      </c>
      <c r="G336" s="187">
        <f t="shared" si="5"/>
        <v>98.38927415626445</v>
      </c>
      <c r="H336" s="151"/>
      <c r="I336" s="151"/>
    </row>
    <row r="337" spans="1:9" ht="15.75" thickBot="1">
      <c r="A337" s="320"/>
      <c r="B337" s="188"/>
      <c r="C337" s="191">
        <v>4130</v>
      </c>
      <c r="D337" s="280" t="s">
        <v>119</v>
      </c>
      <c r="E337" s="170">
        <v>54075</v>
      </c>
      <c r="F337" s="170">
        <v>53204</v>
      </c>
      <c r="G337" s="174">
        <f t="shared" si="5"/>
        <v>98.38927415626445</v>
      </c>
      <c r="H337" s="167"/>
      <c r="I337" s="167"/>
    </row>
    <row r="338" spans="1:9" ht="26.25" thickBot="1">
      <c r="A338" s="10"/>
      <c r="B338" s="318">
        <v>85314</v>
      </c>
      <c r="C338" s="161"/>
      <c r="D338" s="189" t="s">
        <v>120</v>
      </c>
      <c r="E338" s="162">
        <f>SUM(E339:E340)</f>
        <v>1455154</v>
      </c>
      <c r="F338" s="162">
        <f>SUM(F339:F340)</f>
        <v>1455154</v>
      </c>
      <c r="G338" s="163">
        <f t="shared" si="5"/>
        <v>100</v>
      </c>
      <c r="H338" s="151"/>
      <c r="I338" s="151"/>
    </row>
    <row r="339" spans="1:9" ht="12.75">
      <c r="A339" s="10"/>
      <c r="B339" s="190"/>
      <c r="C339" s="191">
        <v>3110</v>
      </c>
      <c r="D339" s="280" t="s">
        <v>87</v>
      </c>
      <c r="E339" s="170">
        <v>1378489</v>
      </c>
      <c r="F339" s="167">
        <v>1378489</v>
      </c>
      <c r="G339" s="166">
        <f t="shared" si="5"/>
        <v>100</v>
      </c>
      <c r="H339" s="167"/>
      <c r="I339" s="167"/>
    </row>
    <row r="340" spans="1:9" ht="13.5" thickBot="1">
      <c r="A340" s="10"/>
      <c r="B340" s="190"/>
      <c r="C340" s="191">
        <v>4110</v>
      </c>
      <c r="D340" s="280" t="s">
        <v>44</v>
      </c>
      <c r="E340" s="170">
        <v>76665</v>
      </c>
      <c r="F340" s="167">
        <v>76665</v>
      </c>
      <c r="G340" s="171">
        <f t="shared" si="5"/>
        <v>100</v>
      </c>
      <c r="H340" s="167"/>
      <c r="I340" s="167"/>
    </row>
    <row r="341" spans="1:9" ht="13.5" thickBot="1">
      <c r="A341" s="10"/>
      <c r="B341" s="160">
        <v>85316</v>
      </c>
      <c r="C341" s="161"/>
      <c r="D341" s="189" t="s">
        <v>121</v>
      </c>
      <c r="E341" s="162">
        <f>SUM(E342)</f>
        <v>128266</v>
      </c>
      <c r="F341" s="162">
        <f>SUM(F342)</f>
        <v>126607</v>
      </c>
      <c r="G341" s="192">
        <f t="shared" si="5"/>
        <v>98.70659410911699</v>
      </c>
      <c r="H341" s="151"/>
      <c r="I341" s="151"/>
    </row>
    <row r="342" spans="1:9" ht="13.5" thickBot="1">
      <c r="A342" s="10"/>
      <c r="B342" s="190"/>
      <c r="C342" s="191">
        <v>3110</v>
      </c>
      <c r="D342" s="280" t="s">
        <v>87</v>
      </c>
      <c r="E342" s="170">
        <v>128266</v>
      </c>
      <c r="F342" s="170">
        <v>126607</v>
      </c>
      <c r="G342" s="174">
        <f t="shared" si="5"/>
        <v>98.70659410911699</v>
      </c>
      <c r="H342" s="167"/>
      <c r="I342" s="167"/>
    </row>
    <row r="343" spans="1:9" ht="13.5" thickBot="1">
      <c r="A343" s="10"/>
      <c r="B343" s="160">
        <v>85319</v>
      </c>
      <c r="C343" s="161"/>
      <c r="D343" s="189" t="s">
        <v>122</v>
      </c>
      <c r="E343" s="162">
        <f>SUM(E344:E355)</f>
        <v>348043</v>
      </c>
      <c r="F343" s="162">
        <f>SUM(F344:F355)</f>
        <v>348022</v>
      </c>
      <c r="G343" s="174">
        <f t="shared" si="5"/>
        <v>99.99396626278937</v>
      </c>
      <c r="H343" s="151"/>
      <c r="I343" s="151"/>
    </row>
    <row r="344" spans="1:9" ht="25.5">
      <c r="A344" s="10"/>
      <c r="B344" s="12"/>
      <c r="C344" s="91">
        <v>3020</v>
      </c>
      <c r="D344" s="111" t="s">
        <v>41</v>
      </c>
      <c r="E344" s="73">
        <v>1750</v>
      </c>
      <c r="F344" s="193">
        <v>1750</v>
      </c>
      <c r="G344" s="166">
        <f t="shared" si="5"/>
        <v>100</v>
      </c>
      <c r="H344" s="193"/>
      <c r="I344" s="193"/>
    </row>
    <row r="345" spans="1:9" ht="12.75">
      <c r="A345" s="10"/>
      <c r="B345" s="12"/>
      <c r="C345" s="91">
        <v>4010</v>
      </c>
      <c r="D345" s="111" t="s">
        <v>42</v>
      </c>
      <c r="E345" s="92">
        <v>233990</v>
      </c>
      <c r="F345" s="193">
        <v>233990</v>
      </c>
      <c r="G345" s="168">
        <f t="shared" si="5"/>
        <v>100</v>
      </c>
      <c r="H345" s="193"/>
      <c r="I345" s="193"/>
    </row>
    <row r="346" spans="1:9" ht="12.75">
      <c r="A346" s="10"/>
      <c r="B346" s="12"/>
      <c r="C346" s="91">
        <v>4040</v>
      </c>
      <c r="D346" s="111" t="s">
        <v>43</v>
      </c>
      <c r="E346" s="92">
        <v>18981</v>
      </c>
      <c r="F346" s="193">
        <v>18981</v>
      </c>
      <c r="G346" s="168">
        <f t="shared" si="5"/>
        <v>100</v>
      </c>
      <c r="H346" s="193"/>
      <c r="I346" s="193"/>
    </row>
    <row r="347" spans="1:9" ht="12.75">
      <c r="A347" s="10"/>
      <c r="B347" s="12"/>
      <c r="C347" s="91">
        <v>4110</v>
      </c>
      <c r="D347" s="111" t="s">
        <v>44</v>
      </c>
      <c r="E347" s="92">
        <v>45232</v>
      </c>
      <c r="F347" s="193">
        <v>45232</v>
      </c>
      <c r="G347" s="168">
        <f t="shared" si="5"/>
        <v>100</v>
      </c>
      <c r="H347" s="193"/>
      <c r="I347" s="193"/>
    </row>
    <row r="348" spans="1:9" ht="12.75">
      <c r="A348" s="10"/>
      <c r="B348" s="12"/>
      <c r="C348" s="91">
        <v>4120</v>
      </c>
      <c r="D348" s="111" t="s">
        <v>45</v>
      </c>
      <c r="E348" s="92">
        <v>6198</v>
      </c>
      <c r="F348" s="193">
        <v>6198</v>
      </c>
      <c r="G348" s="168">
        <f t="shared" si="5"/>
        <v>100</v>
      </c>
      <c r="H348" s="193"/>
      <c r="I348" s="193"/>
    </row>
    <row r="349" spans="1:9" ht="12.75">
      <c r="A349" s="10"/>
      <c r="B349" s="12"/>
      <c r="C349" s="91">
        <v>4210</v>
      </c>
      <c r="D349" s="111" t="s">
        <v>37</v>
      </c>
      <c r="E349" s="92">
        <v>6057</v>
      </c>
      <c r="F349" s="193">
        <v>6057</v>
      </c>
      <c r="G349" s="168">
        <f t="shared" si="5"/>
        <v>100</v>
      </c>
      <c r="H349" s="193"/>
      <c r="I349" s="193"/>
    </row>
    <row r="350" spans="1:9" ht="12.75">
      <c r="A350" s="10"/>
      <c r="B350" s="12"/>
      <c r="C350" s="91">
        <v>4260</v>
      </c>
      <c r="D350" s="111" t="s">
        <v>46</v>
      </c>
      <c r="E350" s="92">
        <v>3060</v>
      </c>
      <c r="F350" s="193">
        <v>3060</v>
      </c>
      <c r="G350" s="168">
        <f t="shared" si="5"/>
        <v>100</v>
      </c>
      <c r="H350" s="193"/>
      <c r="I350" s="193"/>
    </row>
    <row r="351" spans="1:9" ht="12.75">
      <c r="A351" s="10"/>
      <c r="B351" s="12"/>
      <c r="C351" s="91">
        <v>4300</v>
      </c>
      <c r="D351" s="111" t="s">
        <v>11</v>
      </c>
      <c r="E351" s="92">
        <v>11473</v>
      </c>
      <c r="F351" s="193">
        <v>11473</v>
      </c>
      <c r="G351" s="168">
        <f t="shared" si="5"/>
        <v>100</v>
      </c>
      <c r="H351" s="193"/>
      <c r="I351" s="193"/>
    </row>
    <row r="352" spans="1:9" ht="12.75">
      <c r="A352" s="10"/>
      <c r="B352" s="12"/>
      <c r="C352" s="91">
        <v>4410</v>
      </c>
      <c r="D352" s="111" t="s">
        <v>38</v>
      </c>
      <c r="E352" s="92">
        <v>1007</v>
      </c>
      <c r="F352" s="193">
        <v>1007</v>
      </c>
      <c r="G352" s="168">
        <f t="shared" si="5"/>
        <v>100</v>
      </c>
      <c r="H352" s="193"/>
      <c r="I352" s="193"/>
    </row>
    <row r="353" spans="1:9" ht="12.75">
      <c r="A353" s="10"/>
      <c r="B353" s="12"/>
      <c r="C353" s="91">
        <v>4430</v>
      </c>
      <c r="D353" s="194" t="s">
        <v>26</v>
      </c>
      <c r="E353" s="92">
        <v>1500</v>
      </c>
      <c r="F353" s="193">
        <v>1487</v>
      </c>
      <c r="G353" s="168">
        <f t="shared" si="5"/>
        <v>99.13333333333333</v>
      </c>
      <c r="H353" s="193"/>
      <c r="I353" s="193"/>
    </row>
    <row r="354" spans="1:9" ht="12.75">
      <c r="A354" s="10"/>
      <c r="B354" s="12"/>
      <c r="C354" s="91">
        <v>4440</v>
      </c>
      <c r="D354" s="111" t="s">
        <v>48</v>
      </c>
      <c r="E354" s="92">
        <v>8795</v>
      </c>
      <c r="F354" s="193">
        <v>8795</v>
      </c>
      <c r="G354" s="168">
        <f t="shared" si="5"/>
        <v>100</v>
      </c>
      <c r="H354" s="193"/>
      <c r="I354" s="193"/>
    </row>
    <row r="355" spans="1:9" ht="26.25" thickBot="1">
      <c r="A355" s="10"/>
      <c r="B355" s="12"/>
      <c r="C355" s="91">
        <v>6060</v>
      </c>
      <c r="D355" s="111" t="s">
        <v>28</v>
      </c>
      <c r="E355" s="143">
        <v>10000</v>
      </c>
      <c r="F355" s="195">
        <v>9992</v>
      </c>
      <c r="G355" s="171">
        <f t="shared" si="5"/>
        <v>99.92</v>
      </c>
      <c r="H355" s="193"/>
      <c r="I355" s="193"/>
    </row>
    <row r="356" spans="1:9" ht="26.25" thickBot="1">
      <c r="A356" s="10"/>
      <c r="B356" s="160">
        <v>85328</v>
      </c>
      <c r="C356" s="161"/>
      <c r="D356" s="173" t="s">
        <v>123</v>
      </c>
      <c r="E356" s="326">
        <f>SUM(E357:E358)</f>
        <v>7922</v>
      </c>
      <c r="F356" s="196">
        <f>SUM(F357:F358)</f>
        <v>7916</v>
      </c>
      <c r="G356" s="197">
        <f t="shared" si="5"/>
        <v>99.9242615501136</v>
      </c>
      <c r="H356" s="151"/>
      <c r="I356" s="151"/>
    </row>
    <row r="357" spans="1:9" ht="12.75">
      <c r="A357" s="10"/>
      <c r="B357" s="190"/>
      <c r="C357" s="191">
        <v>4110</v>
      </c>
      <c r="D357" s="111" t="s">
        <v>44</v>
      </c>
      <c r="E357" s="177">
        <v>916</v>
      </c>
      <c r="F357" s="176">
        <v>910</v>
      </c>
      <c r="G357" s="163">
        <f t="shared" si="5"/>
        <v>99.34497816593887</v>
      </c>
      <c r="H357" s="167"/>
      <c r="I357" s="167"/>
    </row>
    <row r="358" spans="1:9" ht="13.5" thickBot="1">
      <c r="A358" s="10"/>
      <c r="B358" s="190"/>
      <c r="C358" s="191">
        <v>4300</v>
      </c>
      <c r="D358" s="111" t="s">
        <v>11</v>
      </c>
      <c r="E358" s="180">
        <v>7006</v>
      </c>
      <c r="F358" s="179">
        <v>7006</v>
      </c>
      <c r="G358" s="192">
        <f t="shared" si="5"/>
        <v>100</v>
      </c>
      <c r="H358" s="167"/>
      <c r="I358" s="167"/>
    </row>
    <row r="359" spans="1:9" ht="13.5" thickBot="1">
      <c r="A359" s="10"/>
      <c r="B359" s="160">
        <v>85395</v>
      </c>
      <c r="C359" s="329"/>
      <c r="D359" s="284" t="s">
        <v>124</v>
      </c>
      <c r="E359" s="327">
        <f>SUM(E360)</f>
        <v>3870</v>
      </c>
      <c r="F359" s="184">
        <f>SUM(F360)</f>
        <v>3870</v>
      </c>
      <c r="G359" s="192">
        <f t="shared" si="5"/>
        <v>100</v>
      </c>
      <c r="H359" s="167"/>
      <c r="I359" s="167"/>
    </row>
    <row r="360" spans="1:9" ht="13.5" thickBot="1">
      <c r="A360" s="24"/>
      <c r="B360" s="199"/>
      <c r="C360" s="198">
        <v>3110</v>
      </c>
      <c r="D360" s="282" t="s">
        <v>87</v>
      </c>
      <c r="E360" s="184">
        <v>3870</v>
      </c>
      <c r="F360" s="184">
        <v>3870</v>
      </c>
      <c r="G360" s="192">
        <f t="shared" si="5"/>
        <v>100</v>
      </c>
      <c r="H360" s="167"/>
      <c r="I360" s="167"/>
    </row>
    <row r="361" spans="1:9" ht="15.75" thickBot="1">
      <c r="A361" s="319">
        <v>900</v>
      </c>
      <c r="B361" s="200"/>
      <c r="C361" s="200"/>
      <c r="D361" s="235" t="s">
        <v>125</v>
      </c>
      <c r="E361" s="157">
        <f>SUM(E362)</f>
        <v>221550</v>
      </c>
      <c r="F361" s="157">
        <f>SUM(F362)</f>
        <v>221550</v>
      </c>
      <c r="G361" s="158">
        <f t="shared" si="5"/>
        <v>100</v>
      </c>
      <c r="H361" s="159"/>
      <c r="I361" s="159"/>
    </row>
    <row r="362" spans="1:9" ht="13.5" thickBot="1">
      <c r="A362" s="10"/>
      <c r="B362" s="160">
        <v>90015</v>
      </c>
      <c r="C362" s="161"/>
      <c r="D362" s="189" t="s">
        <v>126</v>
      </c>
      <c r="E362" s="201">
        <f>SUM(E363:E364)</f>
        <v>221550</v>
      </c>
      <c r="F362" s="201">
        <f>SUM(F363:F364)</f>
        <v>221550</v>
      </c>
      <c r="G362" s="163">
        <f t="shared" si="5"/>
        <v>100</v>
      </c>
      <c r="H362" s="151"/>
      <c r="I362" s="151"/>
    </row>
    <row r="363" spans="1:9" ht="12.75">
      <c r="A363" s="10"/>
      <c r="B363" s="12"/>
      <c r="C363" s="62">
        <v>4260</v>
      </c>
      <c r="D363" s="293" t="s">
        <v>46</v>
      </c>
      <c r="E363" s="176">
        <v>158470</v>
      </c>
      <c r="F363" s="177">
        <v>158470</v>
      </c>
      <c r="G363" s="166">
        <f t="shared" si="5"/>
        <v>100</v>
      </c>
      <c r="H363" s="167"/>
      <c r="I363" s="167"/>
    </row>
    <row r="364" spans="1:9" ht="13.5" thickBot="1">
      <c r="A364" s="80"/>
      <c r="B364" s="82"/>
      <c r="C364" s="169">
        <v>4300</v>
      </c>
      <c r="D364" s="294" t="s">
        <v>11</v>
      </c>
      <c r="E364" s="179">
        <v>63080</v>
      </c>
      <c r="F364" s="180">
        <v>63080</v>
      </c>
      <c r="G364" s="171">
        <f t="shared" si="5"/>
        <v>100</v>
      </c>
      <c r="H364" s="167"/>
      <c r="I364" s="167"/>
    </row>
    <row r="365" spans="1:9" ht="12.75">
      <c r="A365" s="17"/>
      <c r="B365" s="20"/>
      <c r="C365" s="20"/>
      <c r="D365" s="315"/>
      <c r="E365" s="150"/>
      <c r="F365" s="150"/>
      <c r="G365" s="205"/>
      <c r="H365" s="151"/>
      <c r="I365" s="151"/>
    </row>
    <row r="366" spans="1:9" ht="63">
      <c r="A366" s="320"/>
      <c r="B366" s="152"/>
      <c r="C366" s="12"/>
      <c r="D366" s="316" t="s">
        <v>142</v>
      </c>
      <c r="E366" s="153">
        <f>SUM(E368,E371)</f>
        <v>32700</v>
      </c>
      <c r="F366" s="153">
        <f>SUM(F368,F371)</f>
        <v>30120</v>
      </c>
      <c r="G366" s="206">
        <f>SUM(F366/E366)*100</f>
        <v>92.11009174311927</v>
      </c>
      <c r="H366" s="159"/>
      <c r="I366" s="159"/>
    </row>
    <row r="367" spans="1:9" ht="16.5" thickBot="1">
      <c r="A367" s="10"/>
      <c r="B367" s="207"/>
      <c r="C367" s="152"/>
      <c r="D367" s="317"/>
      <c r="E367" s="153"/>
      <c r="F367" s="153"/>
      <c r="G367" s="208"/>
      <c r="H367" s="159"/>
      <c r="I367" s="159"/>
    </row>
    <row r="368" spans="1:9" ht="15.75" thickBot="1">
      <c r="A368" s="54">
        <v>710</v>
      </c>
      <c r="B368" s="161"/>
      <c r="C368" s="200"/>
      <c r="D368" s="295" t="s">
        <v>127</v>
      </c>
      <c r="E368" s="209">
        <f>(E369)</f>
        <v>700</v>
      </c>
      <c r="F368" s="210">
        <f>(F369)</f>
        <v>700</v>
      </c>
      <c r="G368" s="211">
        <f aca="true" t="shared" si="6" ref="G368:G374">SUM(F368/E368)*100</f>
        <v>100</v>
      </c>
      <c r="H368" s="212"/>
      <c r="I368" s="212"/>
    </row>
    <row r="369" spans="1:9" ht="15.75" thickBot="1">
      <c r="A369" s="96"/>
      <c r="B369" s="160">
        <v>71035</v>
      </c>
      <c r="C369" s="200"/>
      <c r="D369" s="295" t="s">
        <v>128</v>
      </c>
      <c r="E369" s="210">
        <f>(E370)</f>
        <v>700</v>
      </c>
      <c r="F369" s="210">
        <f>(F370)</f>
        <v>700</v>
      </c>
      <c r="G369" s="213">
        <f t="shared" si="6"/>
        <v>100</v>
      </c>
      <c r="H369" s="212"/>
      <c r="I369" s="212"/>
    </row>
    <row r="370" spans="1:9" ht="13.5" thickBot="1">
      <c r="A370" s="96"/>
      <c r="B370" s="12"/>
      <c r="C370" s="148">
        <v>4300</v>
      </c>
      <c r="D370" s="330" t="s">
        <v>11</v>
      </c>
      <c r="E370" s="215">
        <v>700</v>
      </c>
      <c r="F370" s="215">
        <v>700</v>
      </c>
      <c r="G370" s="211">
        <f t="shared" si="6"/>
        <v>100</v>
      </c>
      <c r="H370" s="147"/>
      <c r="I370" s="147"/>
    </row>
    <row r="371" spans="1:9" ht="15.75" thickBot="1">
      <c r="A371" s="54">
        <v>921</v>
      </c>
      <c r="B371" s="75"/>
      <c r="C371" s="19"/>
      <c r="D371" s="331" t="s">
        <v>105</v>
      </c>
      <c r="E371" s="216">
        <f>SUM(E372)</f>
        <v>32000</v>
      </c>
      <c r="F371" s="216">
        <f>SUM(F372)</f>
        <v>29420</v>
      </c>
      <c r="G371" s="217">
        <f t="shared" si="6"/>
        <v>91.9375</v>
      </c>
      <c r="H371" s="30"/>
      <c r="I371" s="30"/>
    </row>
    <row r="372" spans="1:9" ht="13.5" thickBot="1">
      <c r="A372" s="49"/>
      <c r="B372" s="54">
        <v>92105</v>
      </c>
      <c r="C372" s="72"/>
      <c r="D372" s="279" t="s">
        <v>106</v>
      </c>
      <c r="E372" s="113">
        <f>SUM(E373:E374)</f>
        <v>32000</v>
      </c>
      <c r="F372" s="113">
        <f>SUM(F373:F374)</f>
        <v>29420</v>
      </c>
      <c r="G372" s="218">
        <f t="shared" si="6"/>
        <v>91.9375</v>
      </c>
      <c r="H372" s="30"/>
      <c r="I372" s="30"/>
    </row>
    <row r="373" spans="1:9" ht="13.5" thickBot="1">
      <c r="A373" s="80"/>
      <c r="B373" s="81"/>
      <c r="C373" s="65">
        <v>4210</v>
      </c>
      <c r="D373" s="281" t="s">
        <v>93</v>
      </c>
      <c r="E373" s="66">
        <v>1500</v>
      </c>
      <c r="F373" s="118">
        <v>1500</v>
      </c>
      <c r="G373" s="219">
        <f t="shared" si="6"/>
        <v>100</v>
      </c>
      <c r="H373" s="5"/>
      <c r="I373" s="5"/>
    </row>
    <row r="374" spans="1:9" ht="13.5" thickBot="1">
      <c r="A374" s="84"/>
      <c r="B374" s="55"/>
      <c r="C374" s="41">
        <v>4300</v>
      </c>
      <c r="D374" s="135" t="s">
        <v>11</v>
      </c>
      <c r="E374" s="85">
        <v>30500</v>
      </c>
      <c r="F374" s="335">
        <v>27920</v>
      </c>
      <c r="G374" s="218">
        <f t="shared" si="6"/>
        <v>91.54098360655738</v>
      </c>
      <c r="H374" s="5"/>
      <c r="I374" s="5"/>
    </row>
    <row r="375" spans="1:9" ht="12.75">
      <c r="A375" s="17"/>
      <c r="B375" s="332"/>
      <c r="C375" s="332"/>
      <c r="D375" s="315"/>
      <c r="E375" s="203"/>
      <c r="F375" s="203"/>
      <c r="G375" s="220"/>
      <c r="H375" s="21"/>
      <c r="I375" s="21"/>
    </row>
    <row r="376" spans="1:9" ht="63">
      <c r="A376" s="320"/>
      <c r="B376" s="278"/>
      <c r="C376" s="278"/>
      <c r="D376" s="316" t="s">
        <v>143</v>
      </c>
      <c r="E376" s="221">
        <f>SUM(E378,E381)</f>
        <v>221832</v>
      </c>
      <c r="F376" s="221">
        <f>SUM(F378,F381)</f>
        <v>221832</v>
      </c>
      <c r="G376" s="206">
        <f>SUM(F376/E376)*100</f>
        <v>100</v>
      </c>
      <c r="H376" s="159"/>
      <c r="I376" s="159"/>
    </row>
    <row r="377" spans="1:9" ht="16.5" thickBot="1">
      <c r="A377" s="10"/>
      <c r="B377" s="297"/>
      <c r="C377" s="297"/>
      <c r="D377" s="317"/>
      <c r="E377" s="222"/>
      <c r="F377" s="222"/>
      <c r="G377" s="208"/>
      <c r="H377" s="223"/>
      <c r="I377" s="223"/>
    </row>
    <row r="378" spans="1:9" ht="15.75" thickBot="1">
      <c r="A378" s="322">
        <v>600</v>
      </c>
      <c r="B378" s="200"/>
      <c r="C378" s="224"/>
      <c r="D378" s="235" t="s">
        <v>12</v>
      </c>
      <c r="E378" s="225">
        <f>(E379)</f>
        <v>200000</v>
      </c>
      <c r="F378" s="225">
        <f>(F379)</f>
        <v>200000</v>
      </c>
      <c r="G378" s="226">
        <f aca="true" t="shared" si="7" ref="G378:G386">SUM(F378/E378)*100</f>
        <v>100</v>
      </c>
      <c r="H378" s="227"/>
      <c r="I378" s="227"/>
    </row>
    <row r="379" spans="1:9" ht="15.75" thickBot="1">
      <c r="A379" s="323"/>
      <c r="B379" s="228">
        <v>60014</v>
      </c>
      <c r="C379" s="200"/>
      <c r="D379" s="189" t="s">
        <v>130</v>
      </c>
      <c r="E379" s="201">
        <f>SUM(E380)</f>
        <v>200000</v>
      </c>
      <c r="F379" s="201">
        <f>SUM(F380)</f>
        <v>200000</v>
      </c>
      <c r="G379" s="229">
        <f t="shared" si="7"/>
        <v>100</v>
      </c>
      <c r="H379" s="151"/>
      <c r="I379" s="151"/>
    </row>
    <row r="380" spans="1:9" ht="13.5" thickBot="1">
      <c r="A380" s="324"/>
      <c r="B380" s="230"/>
      <c r="C380" s="231">
        <v>4300</v>
      </c>
      <c r="D380" s="284" t="s">
        <v>11</v>
      </c>
      <c r="E380" s="232">
        <v>200000</v>
      </c>
      <c r="F380" s="232">
        <v>200000</v>
      </c>
      <c r="G380" s="233">
        <f t="shared" si="7"/>
        <v>100</v>
      </c>
      <c r="H380" s="38"/>
      <c r="I380" s="38"/>
    </row>
    <row r="381" spans="1:9" ht="30.75" thickBot="1">
      <c r="A381" s="325">
        <v>754</v>
      </c>
      <c r="B381" s="234"/>
      <c r="C381" s="234"/>
      <c r="D381" s="235" t="s">
        <v>52</v>
      </c>
      <c r="E381" s="157">
        <f>SUM(E382)</f>
        <v>21832</v>
      </c>
      <c r="F381" s="157">
        <f>SUM(F382)</f>
        <v>21832</v>
      </c>
      <c r="G381" s="236">
        <f t="shared" si="7"/>
        <v>100</v>
      </c>
      <c r="H381" s="159"/>
      <c r="I381" s="159"/>
    </row>
    <row r="382" spans="1:9" ht="15.75" thickBot="1">
      <c r="A382" s="17"/>
      <c r="B382" s="160">
        <v>75414</v>
      </c>
      <c r="C382" s="20"/>
      <c r="D382" s="298" t="s">
        <v>131</v>
      </c>
      <c r="E382" s="237">
        <f>SUM(E383:E386)</f>
        <v>21832</v>
      </c>
      <c r="F382" s="237">
        <f>SUM(F383:F386)</f>
        <v>21832</v>
      </c>
      <c r="G382" s="238">
        <f t="shared" si="7"/>
        <v>100</v>
      </c>
      <c r="H382" s="223"/>
      <c r="I382" s="223"/>
    </row>
    <row r="383" spans="1:9" ht="12.75">
      <c r="A383" s="10"/>
      <c r="B383" s="12"/>
      <c r="C383" s="202">
        <v>4010</v>
      </c>
      <c r="D383" s="97" t="s">
        <v>132</v>
      </c>
      <c r="E383" s="239">
        <v>16571</v>
      </c>
      <c r="F383" s="239">
        <v>16571</v>
      </c>
      <c r="G383" s="240">
        <f t="shared" si="7"/>
        <v>100</v>
      </c>
      <c r="H383" s="223"/>
      <c r="I383" s="223"/>
    </row>
    <row r="384" spans="1:9" ht="12.75">
      <c r="A384" s="10"/>
      <c r="B384" s="12"/>
      <c r="C384" s="204">
        <v>4110</v>
      </c>
      <c r="D384" s="299" t="s">
        <v>133</v>
      </c>
      <c r="E384" s="241">
        <v>2855</v>
      </c>
      <c r="F384" s="241">
        <v>2855</v>
      </c>
      <c r="G384" s="242">
        <f t="shared" si="7"/>
        <v>100</v>
      </c>
      <c r="H384" s="223"/>
      <c r="I384" s="223"/>
    </row>
    <row r="385" spans="1:7" ht="12.75">
      <c r="A385" s="10"/>
      <c r="B385" s="12"/>
      <c r="C385" s="204">
        <v>4120</v>
      </c>
      <c r="D385" s="299" t="s">
        <v>45</v>
      </c>
      <c r="E385" s="241">
        <v>406</v>
      </c>
      <c r="F385" s="241">
        <v>406</v>
      </c>
      <c r="G385" s="242">
        <f t="shared" si="7"/>
        <v>100</v>
      </c>
    </row>
    <row r="386" spans="1:7" ht="13.5" thickBot="1">
      <c r="A386" s="24"/>
      <c r="B386" s="214"/>
      <c r="C386" s="243">
        <v>4300</v>
      </c>
      <c r="D386" s="292" t="s">
        <v>11</v>
      </c>
      <c r="E386" s="244">
        <v>2000</v>
      </c>
      <c r="F386" s="244">
        <v>2000</v>
      </c>
      <c r="G386" s="245">
        <f t="shared" si="7"/>
        <v>100</v>
      </c>
    </row>
    <row r="387" spans="1:8" ht="12.75">
      <c r="A387" s="321"/>
      <c r="B387"/>
      <c r="C387"/>
      <c r="D387" s="296"/>
      <c r="E387"/>
      <c r="F387"/>
      <c r="G387"/>
      <c r="H387"/>
    </row>
    <row r="388" spans="1:8" ht="12.75">
      <c r="A388" s="321"/>
      <c r="B388"/>
      <c r="C388"/>
      <c r="D388" s="333" t="s">
        <v>144</v>
      </c>
      <c r="E388" s="246">
        <f>SUM(E13)</f>
        <v>46539244</v>
      </c>
      <c r="F388" s="246">
        <f>SUM(F13)</f>
        <v>44231941.18</v>
      </c>
      <c r="G388" s="247">
        <f>SUM(F388/E388)*100</f>
        <v>95.04224258563376</v>
      </c>
      <c r="H388"/>
    </row>
    <row r="389" spans="1:8" ht="12.75">
      <c r="A389" s="321"/>
      <c r="B389"/>
      <c r="C389"/>
      <c r="D389" s="333" t="s">
        <v>145</v>
      </c>
      <c r="E389" s="246">
        <f>SUM(E376,E366,E313)</f>
        <v>2649562.6</v>
      </c>
      <c r="F389" s="246">
        <f>SUM(F376,F366,F313)</f>
        <v>2644414</v>
      </c>
      <c r="G389" s="247">
        <f>SUM(F389/E389)*100</f>
        <v>99.80568113393508</v>
      </c>
      <c r="H389"/>
    </row>
    <row r="390" spans="1:8" ht="12.75">
      <c r="A390" s="321"/>
      <c r="B390"/>
      <c r="C390"/>
      <c r="D390" s="333"/>
      <c r="E390" s="246"/>
      <c r="F390" s="246"/>
      <c r="G390" s="247"/>
      <c r="H390"/>
    </row>
    <row r="391" spans="4:7" ht="12.75">
      <c r="D391" s="333" t="s">
        <v>146</v>
      </c>
      <c r="E391" s="30">
        <f>SUM(E388,E389)</f>
        <v>49188806.6</v>
      </c>
      <c r="F391" s="30">
        <f>SUM(F388,F389)</f>
        <v>46876355.18</v>
      </c>
      <c r="G391" s="334">
        <f>SUM(F391/E391)*100</f>
        <v>95.2988259324836</v>
      </c>
    </row>
    <row r="392" spans="5:7" ht="12.75">
      <c r="E392" s="5"/>
      <c r="F392" s="5"/>
      <c r="G392" s="247"/>
    </row>
    <row r="393" spans="5:7" ht="12.75">
      <c r="E393" s="5"/>
      <c r="F393" s="5"/>
      <c r="G393" s="247"/>
    </row>
    <row r="394" spans="5:7" ht="12.75">
      <c r="E394" s="248"/>
      <c r="F394" s="249"/>
      <c r="G394" s="247"/>
    </row>
    <row r="395" spans="4:7" ht="15">
      <c r="D395" s="289"/>
      <c r="E395" s="146"/>
      <c r="F395" s="146"/>
      <c r="G395" s="25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UMC</cp:lastModifiedBy>
  <cp:lastPrinted>2004-03-26T09:59:22Z</cp:lastPrinted>
  <dcterms:created xsi:type="dcterms:W3CDTF">2004-03-04T10:49:15Z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