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<sst xmlns="http://schemas.openxmlformats.org/spreadsheetml/2006/main" count="51" uniqueCount="49">
  <si>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Dział</t>
  </si>
  <si>
    <t>Rozdział</t>
  </si>
  <si>
    <t>%</t>
  </si>
  <si>
    <t>§</t>
  </si>
  <si>
    <t>O83</t>
  </si>
  <si>
    <t>Wpływy z usług</t>
  </si>
  <si>
    <t>Dotacje z budżetu miasta</t>
  </si>
  <si>
    <t>O92</t>
  </si>
  <si>
    <t>Pozostałe odsetki</t>
  </si>
  <si>
    <t>O97</t>
  </si>
  <si>
    <t>Wpływy z różnych dochodów</t>
  </si>
  <si>
    <t>Nagrody i wydatki osobowe nie 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</si>
  <si>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</si>
  <si>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</si>
  <si>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</si>
  <si>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</si>
  <si>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</si>
  <si>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</si>
  <si>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</si>
  <si>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</si>
  <si>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</si>
  <si>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opłaty i składki</t>
  </si>
  <si>
    <t>Odpisy na zakładowy fundusz świadczeń socjalnych</t>
  </si>
  <si>
    <t>Podatek od nieruchomości</t>
  </si>
  <si>
    <t>Kary i odszkodowania wypłacone na rzecz osób fizycznych</t>
  </si>
  <si>
    <t>Koszty postępowania sądowego i prokuratorskiego</t>
  </si>
  <si>
    <t>Wydatki inwestycyjne zakładów budżetowych</t>
  </si>
  <si>
    <t xml:space="preserve">                z dotacji z budżetu miasta</t>
  </si>
  <si>
    <t xml:space="preserve">                z własnych środków</t>
  </si>
  <si>
    <t>Wydatki na zakupy inwestycyjne zakładów budżetowych</t>
  </si>
  <si>
    <t>Inne zmniejszenia</t>
  </si>
  <si>
    <t>Podatek dochodowy od osób prawnych</t>
  </si>
  <si>
    <t>Wpłata do budżetu nadwyżki środków obrotowych</t>
  </si>
  <si>
    <t>Inne zwiększenia</t>
  </si>
  <si>
    <t xml:space="preserve">Załącznik nr 9 </t>
  </si>
  <si>
    <t xml:space="preserve">ZAKŁAD INŻYNIERII KOMUNALNEJ  </t>
  </si>
  <si>
    <t>WYSZCZEGÓLNIENIE</t>
  </si>
  <si>
    <t>PLAN 2003</t>
  </si>
  <si>
    <t>WYKONANIE</t>
  </si>
  <si>
    <t xml:space="preserve">ZESTAWIENIE PRZYCHODÓW I ROZCHODÓW </t>
  </si>
  <si>
    <t>ZAKŁADU BUDŻETOWEGO</t>
  </si>
  <si>
    <t>STAN ŚRODKÓW OBROTOWYCH NA POCZĄTEK ROKU</t>
  </si>
  <si>
    <t>PRZYCHODY</t>
  </si>
  <si>
    <t>ROZCHODY</t>
  </si>
  <si>
    <t xml:space="preserve">      na wydatki bieżące</t>
  </si>
  <si>
    <t xml:space="preserve">      na wydatki inwestycyjne</t>
  </si>
  <si>
    <r>
      <t>RAZEM</t>
    </r>
    <r>
      <rPr>
        <sz val="10"/>
        <rFont val="Arial CE"/>
        <family val="0"/>
      </rPr>
      <t xml:space="preserve">  </t>
    </r>
  </si>
  <si>
    <t>STAN ŚRODKÓW OBROTOWYCH NA KONIEC ROKU</t>
  </si>
  <si>
    <t>do Zarządzenia nr 45 /2004 Burmistrza Miasta Czeladź z dnia 25 marca 2004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</si>
</sst>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0" fillId="0" borderId="4" xfId="0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3" fontId="3" fillId="0" borderId="0" xfId="0" applyNumberFormat="1" applyFont="1" applyFill="1" applyAlignment="1">
      <alignment horizontal="center" vertical="top" wrapText="1"/>
    </xf>
    <xf numFmtId="3" fontId="2" fillId="0" borderId="0" xfId="0" applyNumberFormat="1" applyFont="1" applyFill="1" applyAlignment="1">
      <alignment horizontal="center" vertical="top" wrapText="1"/>
    </xf>
    <xf numFmtId="0" fontId="1" fillId="0" borderId="0" xfId="0" applyFont="1" applyAlignment="1">
      <alignment vertical="top"/>
    </xf>
    <xf numFmtId="164" fontId="0" fillId="0" borderId="0" xfId="0" applyNumberFormat="1" applyAlignment="1">
      <alignment vertical="top"/>
    </xf>
    <xf numFmtId="3" fontId="0" fillId="0" borderId="2" xfId="0" applyNumberFormat="1" applyBorder="1" applyAlignment="1">
      <alignment vertical="top"/>
    </xf>
    <xf numFmtId="164" fontId="0" fillId="0" borderId="5" xfId="15" applyNumberFormat="1" applyFont="1" applyBorder="1" applyAlignment="1">
      <alignment vertical="top"/>
    </xf>
    <xf numFmtId="0" fontId="0" fillId="0" borderId="6" xfId="0" applyBorder="1" applyAlignment="1">
      <alignment horizontal="center" vertical="top"/>
    </xf>
    <xf numFmtId="164" fontId="0" fillId="0" borderId="7" xfId="15" applyNumberFormat="1" applyFont="1" applyBorder="1" applyAlignment="1">
      <alignment vertical="top"/>
    </xf>
    <xf numFmtId="0" fontId="0" fillId="0" borderId="8" xfId="0" applyBorder="1" applyAlignment="1">
      <alignment vertical="top"/>
    </xf>
    <xf numFmtId="3" fontId="0" fillId="0" borderId="1" xfId="0" applyNumberFormat="1" applyBorder="1" applyAlignment="1">
      <alignment vertical="top"/>
    </xf>
    <xf numFmtId="0" fontId="0" fillId="0" borderId="8" xfId="0" applyFill="1" applyBorder="1" applyAlignment="1">
      <alignment vertical="top"/>
    </xf>
    <xf numFmtId="3" fontId="0" fillId="0" borderId="1" xfId="0" applyNumberFormat="1" applyFill="1" applyBorder="1" applyAlignment="1">
      <alignment vertical="top"/>
    </xf>
    <xf numFmtId="164" fontId="0" fillId="0" borderId="5" xfId="15" applyNumberFormat="1" applyFont="1" applyFill="1" applyBorder="1" applyAlignment="1">
      <alignment vertical="top"/>
    </xf>
    <xf numFmtId="3" fontId="0" fillId="0" borderId="1" xfId="0" applyNumberFormat="1" applyFill="1" applyBorder="1" applyAlignment="1">
      <alignment horizontal="center" vertical="top"/>
    </xf>
    <xf numFmtId="3" fontId="0" fillId="0" borderId="0" xfId="0" applyNumberFormat="1" applyAlignment="1">
      <alignment vertical="top"/>
    </xf>
    <xf numFmtId="164" fontId="0" fillId="0" borderId="9" xfId="15" applyNumberFormat="1" applyFon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3" fontId="0" fillId="0" borderId="3" xfId="0" applyNumberFormat="1" applyBorder="1" applyAlignment="1">
      <alignment vertical="top"/>
    </xf>
    <xf numFmtId="0" fontId="0" fillId="0" borderId="8" xfId="0" applyFill="1" applyBorder="1" applyAlignment="1">
      <alignment vertical="top" wrapText="1"/>
    </xf>
    <xf numFmtId="3" fontId="0" fillId="0" borderId="3" xfId="0" applyNumberFormat="1" applyFill="1" applyBorder="1" applyAlignment="1">
      <alignment vertical="top"/>
    </xf>
    <xf numFmtId="164" fontId="0" fillId="0" borderId="9" xfId="15" applyNumberFormat="1" applyFont="1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12" xfId="0" applyBorder="1" applyAlignment="1">
      <alignment vertical="top"/>
    </xf>
    <xf numFmtId="3" fontId="0" fillId="0" borderId="13" xfId="0" applyNumberFormat="1" applyBorder="1" applyAlignment="1">
      <alignment vertical="top"/>
    </xf>
    <xf numFmtId="164" fontId="0" fillId="0" borderId="14" xfId="15" applyNumberFormat="1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164" fontId="3" fillId="0" borderId="17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vertical="top"/>
    </xf>
    <xf numFmtId="0" fontId="1" fillId="0" borderId="18" xfId="0" applyFont="1" applyBorder="1" applyAlignment="1">
      <alignment horizontal="center" vertical="top"/>
    </xf>
    <xf numFmtId="164" fontId="1" fillId="0" borderId="19" xfId="0" applyNumberFormat="1" applyFont="1" applyBorder="1" applyAlignment="1">
      <alignment vertical="top"/>
    </xf>
    <xf numFmtId="0" fontId="1" fillId="0" borderId="0" xfId="0" applyFont="1" applyAlignment="1">
      <alignment horizontal="right" vertical="top"/>
    </xf>
    <xf numFmtId="164" fontId="0" fillId="0" borderId="15" xfId="15" applyNumberFormat="1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20" xfId="0" applyFont="1" applyBorder="1" applyAlignment="1">
      <alignment horizontal="center" vertical="top"/>
    </xf>
    <xf numFmtId="0" fontId="1" fillId="0" borderId="6" xfId="0" applyFont="1" applyBorder="1" applyAlignment="1">
      <alignment vertical="top"/>
    </xf>
    <xf numFmtId="0" fontId="1" fillId="0" borderId="14" xfId="0" applyFont="1" applyBorder="1" applyAlignment="1">
      <alignment vertical="top" wrapText="1"/>
    </xf>
    <xf numFmtId="3" fontId="1" fillId="0" borderId="14" xfId="0" applyNumberFormat="1" applyFont="1" applyBorder="1" applyAlignment="1">
      <alignment vertical="top"/>
    </xf>
    <xf numFmtId="3" fontId="1" fillId="0" borderId="13" xfId="0" applyNumberFormat="1" applyFont="1" applyBorder="1" applyAlignment="1">
      <alignment vertical="top"/>
    </xf>
    <xf numFmtId="164" fontId="1" fillId="0" borderId="14" xfId="15" applyNumberFormat="1" applyFont="1" applyBorder="1" applyAlignment="1">
      <alignment vertical="top"/>
    </xf>
    <xf numFmtId="0" fontId="1" fillId="0" borderId="21" xfId="0" applyFont="1" applyBorder="1" applyAlignment="1">
      <alignment horizontal="center" vertical="top"/>
    </xf>
    <xf numFmtId="0" fontId="1" fillId="0" borderId="17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6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17" xfId="0" applyBorder="1" applyAlignment="1">
      <alignment vertical="top"/>
    </xf>
    <xf numFmtId="0" fontId="0" fillId="0" borderId="22" xfId="0" applyBorder="1" applyAlignment="1">
      <alignment horizontal="center" vertical="top"/>
    </xf>
    <xf numFmtId="0" fontId="1" fillId="0" borderId="19" xfId="0" applyFon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3" fontId="1" fillId="0" borderId="18" xfId="0" applyNumberFormat="1" applyFont="1" applyBorder="1" applyAlignment="1">
      <alignment vertical="top"/>
    </xf>
    <xf numFmtId="3" fontId="1" fillId="0" borderId="22" xfId="0" applyNumberFormat="1" applyFont="1" applyBorder="1" applyAlignment="1">
      <alignment vertical="top"/>
    </xf>
    <xf numFmtId="0" fontId="1" fillId="0" borderId="3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164" fontId="0" fillId="0" borderId="24" xfId="15" applyNumberFormat="1" applyFont="1" applyBorder="1" applyAlignment="1">
      <alignment vertical="top"/>
    </xf>
    <xf numFmtId="3" fontId="0" fillId="0" borderId="15" xfId="0" applyNumberFormat="1" applyBorder="1" applyAlignment="1">
      <alignment vertical="top"/>
    </xf>
    <xf numFmtId="3" fontId="1" fillId="0" borderId="0" xfId="0" applyNumberFormat="1" applyFont="1" applyAlignment="1">
      <alignment vertical="top"/>
    </xf>
    <xf numFmtId="0" fontId="0" fillId="0" borderId="11" xfId="0" applyBorder="1" applyAlignment="1">
      <alignment vertical="top"/>
    </xf>
    <xf numFmtId="164" fontId="0" fillId="0" borderId="17" xfId="15" applyNumberFormat="1" applyFont="1" applyBorder="1" applyAlignment="1">
      <alignment vertical="top"/>
    </xf>
    <xf numFmtId="3" fontId="0" fillId="0" borderId="16" xfId="0" applyNumberFormat="1" applyBorder="1" applyAlignment="1">
      <alignment vertical="top"/>
    </xf>
    <xf numFmtId="164" fontId="1" fillId="0" borderId="19" xfId="15" applyNumberFormat="1" applyFont="1" applyBorder="1" applyAlignment="1">
      <alignment vertical="top"/>
    </xf>
    <xf numFmtId="0" fontId="1" fillId="0" borderId="17" xfId="0" applyFont="1" applyBorder="1" applyAlignment="1">
      <alignment vertical="top"/>
    </xf>
    <xf numFmtId="3" fontId="1" fillId="0" borderId="16" xfId="0" applyNumberFormat="1" applyFont="1" applyBorder="1" applyAlignment="1">
      <alignment vertical="top"/>
    </xf>
    <xf numFmtId="3" fontId="1" fillId="0" borderId="15" xfId="0" applyNumberFormat="1" applyFont="1" applyBorder="1" applyAlignment="1">
      <alignment vertical="top"/>
    </xf>
    <xf numFmtId="164" fontId="1" fillId="0" borderId="17" xfId="15" applyNumberFormat="1" applyFont="1" applyBorder="1" applyAlignment="1">
      <alignment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9" xfId="0" applyFont="1" applyBorder="1" applyAlignment="1">
      <alignment vertical="top"/>
    </xf>
    <xf numFmtId="3" fontId="1" fillId="0" borderId="18" xfId="0" applyNumberFormat="1" applyFont="1" applyBorder="1" applyAlignment="1">
      <alignment vertical="top"/>
    </xf>
    <xf numFmtId="164" fontId="1" fillId="0" borderId="18" xfId="15" applyNumberFormat="1" applyFont="1" applyBorder="1" applyAlignment="1">
      <alignment vertical="top"/>
    </xf>
    <xf numFmtId="3" fontId="1" fillId="0" borderId="22" xfId="0" applyNumberFormat="1" applyFont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workbookViewId="0" topLeftCell="A1">
      <selection activeCell="E2" sqref="E2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34.75390625" style="1" customWidth="1"/>
    <col min="4" max="4" width="12.00390625" style="1" customWidth="1"/>
    <col min="5" max="5" width="12.75390625" style="1" bestFit="1" customWidth="1"/>
    <col min="6" max="6" width="8.00390625" style="12" customWidth="1"/>
    <col min="7" max="7" width="10.125" style="1" customWidth="1"/>
    <col min="8" max="16384" width="9.125" style="1" customWidth="1"/>
  </cols>
  <sheetData>
    <row r="1" spans="3:5" ht="12.75">
      <c r="C1" s="11"/>
      <c r="E1" s="9" t="s">
        <v>34</v>
      </c>
    </row>
    <row r="2" ht="67.5">
      <c r="E2" s="10" t="s">
        <v>48</v>
      </c>
    </row>
    <row r="3" spans="3:5" ht="12.75">
      <c r="C3" s="36" t="s">
        <v>39</v>
      </c>
      <c r="E3" s="10"/>
    </row>
    <row r="4" spans="3:5" ht="12.75">
      <c r="C4" s="45" t="s">
        <v>40</v>
      </c>
      <c r="E4" s="10"/>
    </row>
    <row r="5" spans="3:4" ht="12.75">
      <c r="C5" s="43" t="s">
        <v>35</v>
      </c>
      <c r="D5" s="11"/>
    </row>
    <row r="6" ht="13.5" thickBot="1"/>
    <row r="7" spans="1:6" s="36" customFormat="1" ht="12.75">
      <c r="A7" s="37" t="s">
        <v>0</v>
      </c>
      <c r="B7" s="37" t="s">
        <v>1</v>
      </c>
      <c r="C7" s="38" t="s">
        <v>36</v>
      </c>
      <c r="D7" s="37" t="s">
        <v>37</v>
      </c>
      <c r="E7" s="37" t="s">
        <v>38</v>
      </c>
      <c r="F7" s="39" t="s">
        <v>2</v>
      </c>
    </row>
    <row r="8" spans="1:6" s="36" customFormat="1" ht="13.5" thickBot="1">
      <c r="A8" s="46"/>
      <c r="B8" s="47" t="s">
        <v>3</v>
      </c>
      <c r="C8" s="48"/>
      <c r="D8" s="40"/>
      <c r="E8" s="41">
        <v>2003</v>
      </c>
      <c r="F8" s="42"/>
    </row>
    <row r="9" spans="1:6" s="36" customFormat="1" ht="26.25" thickBot="1">
      <c r="A9" s="38">
        <v>900</v>
      </c>
      <c r="B9" s="53">
        <v>90017</v>
      </c>
      <c r="C9" s="54" t="s">
        <v>41</v>
      </c>
      <c r="D9" s="50">
        <v>508000</v>
      </c>
      <c r="E9" s="51">
        <v>1071178</v>
      </c>
      <c r="F9" s="52">
        <f>(E9/D9)*100</f>
        <v>210.86181102362204</v>
      </c>
    </row>
    <row r="10" spans="1:6" ht="12.75">
      <c r="A10" s="56"/>
      <c r="B10" s="57"/>
      <c r="C10" s="58"/>
      <c r="D10" s="61"/>
      <c r="E10" s="62"/>
      <c r="F10" s="44"/>
    </row>
    <row r="11" spans="1:6" s="36" customFormat="1" ht="13.5" thickBot="1">
      <c r="A11" s="79"/>
      <c r="B11" s="80"/>
      <c r="C11" s="81" t="s">
        <v>42</v>
      </c>
      <c r="D11" s="82">
        <f>SUM(D12,D13,D16,D18,D17)</f>
        <v>11186641</v>
      </c>
      <c r="E11" s="84">
        <f>SUM(E12,E13,E16,E18,E17)</f>
        <v>11073652</v>
      </c>
      <c r="F11" s="83">
        <f aca="true" t="shared" si="0" ref="F11:F47">(E11/D11)*100</f>
        <v>98.98996490546179</v>
      </c>
    </row>
    <row r="12" spans="1:6" ht="12.75">
      <c r="A12" s="15"/>
      <c r="B12" s="3" t="s">
        <v>4</v>
      </c>
      <c r="C12" s="55" t="s">
        <v>5</v>
      </c>
      <c r="D12" s="13">
        <v>9784089</v>
      </c>
      <c r="E12" s="13">
        <v>9492662</v>
      </c>
      <c r="F12" s="14">
        <f t="shared" si="0"/>
        <v>97.02141916329666</v>
      </c>
    </row>
    <row r="13" spans="1:6" ht="12.75">
      <c r="A13" s="15"/>
      <c r="B13" s="7"/>
      <c r="C13" s="19" t="s">
        <v>6</v>
      </c>
      <c r="D13" s="20">
        <f>SUM(D14:D15)</f>
        <v>1330000</v>
      </c>
      <c r="E13" s="20">
        <f>SUM(E14:E15)</f>
        <v>1329254</v>
      </c>
      <c r="F13" s="21">
        <f t="shared" si="0"/>
        <v>99.9439097744361</v>
      </c>
    </row>
    <row r="14" spans="1:6" ht="12.75">
      <c r="A14" s="15"/>
      <c r="B14" s="7">
        <v>265</v>
      </c>
      <c r="C14" s="19" t="s">
        <v>44</v>
      </c>
      <c r="D14" s="22">
        <v>600000</v>
      </c>
      <c r="E14" s="22">
        <v>599998</v>
      </c>
      <c r="F14" s="21">
        <f t="shared" si="0"/>
        <v>99.99966666666667</v>
      </c>
    </row>
    <row r="15" spans="1:6" ht="12.75">
      <c r="A15" s="15"/>
      <c r="B15" s="7">
        <v>621</v>
      </c>
      <c r="C15" s="19" t="s">
        <v>45</v>
      </c>
      <c r="D15" s="22">
        <v>730000</v>
      </c>
      <c r="E15" s="22">
        <v>729256</v>
      </c>
      <c r="F15" s="21">
        <f t="shared" si="0"/>
        <v>99.89808219178083</v>
      </c>
    </row>
    <row r="16" spans="1:6" ht="12.75">
      <c r="A16" s="15"/>
      <c r="B16" s="7"/>
      <c r="C16" s="19" t="s">
        <v>33</v>
      </c>
      <c r="D16" s="20">
        <v>0</v>
      </c>
      <c r="E16" s="20">
        <v>179638</v>
      </c>
      <c r="F16" s="21">
        <v>0</v>
      </c>
    </row>
    <row r="17" spans="1:6" ht="12.75">
      <c r="A17" s="15"/>
      <c r="B17" s="2" t="s">
        <v>7</v>
      </c>
      <c r="C17" s="17" t="s">
        <v>8</v>
      </c>
      <c r="D17" s="18">
        <v>54013</v>
      </c>
      <c r="E17" s="18">
        <v>54013</v>
      </c>
      <c r="F17" s="14">
        <f>(E17/D17)*100</f>
        <v>100</v>
      </c>
    </row>
    <row r="18" spans="1:6" ht="13.5" thickBot="1">
      <c r="A18" s="15"/>
      <c r="B18" s="65" t="s">
        <v>9</v>
      </c>
      <c r="C18" s="71" t="s">
        <v>10</v>
      </c>
      <c r="D18" s="28">
        <v>18539</v>
      </c>
      <c r="E18" s="28">
        <v>18085</v>
      </c>
      <c r="F18" s="68">
        <f>(E18/D18)*100</f>
        <v>97.55110847402773</v>
      </c>
    </row>
    <row r="19" spans="1:6" ht="12.75">
      <c r="A19" s="56"/>
      <c r="B19" s="66"/>
      <c r="C19" s="58"/>
      <c r="D19" s="73"/>
      <c r="E19" s="69"/>
      <c r="F19" s="72"/>
    </row>
    <row r="20" spans="1:6" ht="13.5" thickBot="1">
      <c r="A20" s="59"/>
      <c r="B20" s="67"/>
      <c r="C20" s="60" t="s">
        <v>46</v>
      </c>
      <c r="D20" s="64">
        <f>SUM(D9+D11)</f>
        <v>11694641</v>
      </c>
      <c r="E20" s="63">
        <f>SUM(E9+E11)</f>
        <v>12144830</v>
      </c>
      <c r="F20" s="74">
        <f t="shared" si="0"/>
        <v>103.84953244823846</v>
      </c>
    </row>
    <row r="21" spans="1:6" ht="12.75">
      <c r="A21" s="56"/>
      <c r="B21" s="66"/>
      <c r="C21" s="75"/>
      <c r="D21" s="76"/>
      <c r="E21" s="77"/>
      <c r="F21" s="78"/>
    </row>
    <row r="22" spans="1:7" s="36" customFormat="1" ht="13.5" thickBot="1">
      <c r="A22" s="79"/>
      <c r="B22" s="80"/>
      <c r="C22" s="81" t="s">
        <v>43</v>
      </c>
      <c r="D22" s="82">
        <f>SUM(D23:D38,D41,D44:D46)</f>
        <v>11186641</v>
      </c>
      <c r="E22" s="82">
        <f>SUM(E23:E38,E41,E44:E46)</f>
        <v>11153355</v>
      </c>
      <c r="F22" s="83">
        <f t="shared" si="0"/>
        <v>99.70244866175646</v>
      </c>
      <c r="G22" s="70"/>
    </row>
    <row r="23" spans="1:6" ht="25.5">
      <c r="A23" s="15"/>
      <c r="B23" s="3">
        <v>3020</v>
      </c>
      <c r="C23" s="26" t="s">
        <v>11</v>
      </c>
      <c r="D23" s="13">
        <v>58000</v>
      </c>
      <c r="E23" s="13">
        <v>57411</v>
      </c>
      <c r="F23" s="14">
        <f t="shared" si="0"/>
        <v>98.98448275862069</v>
      </c>
    </row>
    <row r="24" spans="1:6" ht="12.75">
      <c r="A24" s="15"/>
      <c r="B24" s="2">
        <v>4010</v>
      </c>
      <c r="C24" s="17" t="s">
        <v>12</v>
      </c>
      <c r="D24" s="18">
        <v>2411154</v>
      </c>
      <c r="E24" s="18">
        <v>2389774</v>
      </c>
      <c r="F24" s="14">
        <f t="shared" si="0"/>
        <v>99.11328766225634</v>
      </c>
    </row>
    <row r="25" spans="1:6" ht="12.75">
      <c r="A25" s="15"/>
      <c r="B25" s="2">
        <v>4040</v>
      </c>
      <c r="C25" s="17" t="s">
        <v>13</v>
      </c>
      <c r="D25" s="18">
        <v>199316</v>
      </c>
      <c r="E25" s="18">
        <v>173031</v>
      </c>
      <c r="F25" s="14">
        <f t="shared" si="0"/>
        <v>86.81239840253667</v>
      </c>
    </row>
    <row r="26" spans="1:6" ht="12.75">
      <c r="A26" s="15"/>
      <c r="B26" s="2">
        <v>4110</v>
      </c>
      <c r="C26" s="17" t="s">
        <v>14</v>
      </c>
      <c r="D26" s="18">
        <v>467627</v>
      </c>
      <c r="E26" s="18">
        <v>449039</v>
      </c>
      <c r="F26" s="14">
        <f t="shared" si="0"/>
        <v>96.02503704875895</v>
      </c>
    </row>
    <row r="27" spans="1:6" ht="12.75">
      <c r="A27" s="15"/>
      <c r="B27" s="2">
        <v>4120</v>
      </c>
      <c r="C27" s="17" t="s">
        <v>15</v>
      </c>
      <c r="D27" s="18">
        <v>63432</v>
      </c>
      <c r="E27" s="18">
        <v>61832</v>
      </c>
      <c r="F27" s="14">
        <f t="shared" si="0"/>
        <v>97.47761382267626</v>
      </c>
    </row>
    <row r="28" spans="1:6" ht="12.75">
      <c r="A28" s="15"/>
      <c r="B28" s="2">
        <v>4210</v>
      </c>
      <c r="C28" s="17" t="s">
        <v>16</v>
      </c>
      <c r="D28" s="18">
        <v>703000</v>
      </c>
      <c r="E28" s="18">
        <v>702285</v>
      </c>
      <c r="F28" s="14">
        <f t="shared" si="0"/>
        <v>99.89829302987198</v>
      </c>
    </row>
    <row r="29" spans="1:6" ht="12.75">
      <c r="A29" s="15"/>
      <c r="B29" s="2">
        <v>4260</v>
      </c>
      <c r="C29" s="17" t="s">
        <v>17</v>
      </c>
      <c r="D29" s="20">
        <v>3229110</v>
      </c>
      <c r="E29" s="20">
        <v>2939970</v>
      </c>
      <c r="F29" s="14">
        <f t="shared" si="0"/>
        <v>91.0458299655323</v>
      </c>
    </row>
    <row r="30" spans="1:6" ht="12.75">
      <c r="A30" s="15"/>
      <c r="B30" s="2">
        <v>4270</v>
      </c>
      <c r="C30" s="17" t="s">
        <v>18</v>
      </c>
      <c r="D30" s="18">
        <v>37800</v>
      </c>
      <c r="E30" s="18">
        <v>28139</v>
      </c>
      <c r="F30" s="14">
        <f t="shared" si="0"/>
        <v>74.44179894179894</v>
      </c>
    </row>
    <row r="31" spans="1:6" ht="12.75">
      <c r="A31" s="15"/>
      <c r="B31" s="2">
        <v>4300</v>
      </c>
      <c r="C31" s="17" t="s">
        <v>19</v>
      </c>
      <c r="D31" s="18">
        <v>662559</v>
      </c>
      <c r="E31" s="18">
        <v>431074</v>
      </c>
      <c r="F31" s="14">
        <f t="shared" si="0"/>
        <v>65.06197938598676</v>
      </c>
    </row>
    <row r="32" spans="1:6" ht="12.75">
      <c r="A32" s="15"/>
      <c r="B32" s="2">
        <v>4410</v>
      </c>
      <c r="C32" s="17" t="s">
        <v>20</v>
      </c>
      <c r="D32" s="18">
        <v>25000</v>
      </c>
      <c r="E32" s="18">
        <v>24846</v>
      </c>
      <c r="F32" s="14">
        <f t="shared" si="0"/>
        <v>99.384</v>
      </c>
    </row>
    <row r="33" spans="1:6" ht="12.75">
      <c r="A33" s="15"/>
      <c r="B33" s="2">
        <v>4430</v>
      </c>
      <c r="C33" s="17" t="s">
        <v>21</v>
      </c>
      <c r="D33" s="18">
        <v>396049</v>
      </c>
      <c r="E33" s="18">
        <v>286354</v>
      </c>
      <c r="F33" s="24">
        <f t="shared" si="0"/>
        <v>72.30266961916328</v>
      </c>
    </row>
    <row r="34" spans="1:6" ht="25.5">
      <c r="A34" s="25"/>
      <c r="B34" s="3">
        <v>4440</v>
      </c>
      <c r="C34" s="26" t="s">
        <v>22</v>
      </c>
      <c r="D34" s="13">
        <v>67206</v>
      </c>
      <c r="E34" s="13">
        <v>65168</v>
      </c>
      <c r="F34" s="24">
        <f t="shared" si="0"/>
        <v>96.96753266077434</v>
      </c>
    </row>
    <row r="35" spans="1:6" ht="12.75">
      <c r="A35" s="25"/>
      <c r="B35" s="4">
        <v>4480</v>
      </c>
      <c r="C35" s="17" t="s">
        <v>23</v>
      </c>
      <c r="D35" s="18">
        <v>883632</v>
      </c>
      <c r="E35" s="18">
        <v>883631</v>
      </c>
      <c r="F35" s="24">
        <f t="shared" si="0"/>
        <v>99.99988683071686</v>
      </c>
    </row>
    <row r="36" spans="1:6" ht="25.5">
      <c r="A36" s="25"/>
      <c r="B36" s="5">
        <v>4590</v>
      </c>
      <c r="C36" s="27" t="s">
        <v>24</v>
      </c>
      <c r="D36" s="28">
        <v>47</v>
      </c>
      <c r="E36" s="28">
        <v>47</v>
      </c>
      <c r="F36" s="24">
        <f t="shared" si="0"/>
        <v>100</v>
      </c>
    </row>
    <row r="37" spans="1:6" ht="25.5">
      <c r="A37" s="25"/>
      <c r="B37" s="5">
        <v>4610</v>
      </c>
      <c r="C37" s="27" t="s">
        <v>25</v>
      </c>
      <c r="D37" s="28">
        <v>5000</v>
      </c>
      <c r="E37" s="28">
        <v>3351</v>
      </c>
      <c r="F37" s="24">
        <f t="shared" si="0"/>
        <v>67.02</v>
      </c>
    </row>
    <row r="38" spans="1:6" ht="25.5">
      <c r="A38" s="25"/>
      <c r="B38" s="8">
        <v>6070</v>
      </c>
      <c r="C38" s="29" t="s">
        <v>26</v>
      </c>
      <c r="D38" s="30">
        <f>SUM(D39:D40)</f>
        <v>1168912</v>
      </c>
      <c r="E38" s="30">
        <f>SUM(E39:E40)</f>
        <v>1106565</v>
      </c>
      <c r="F38" s="31">
        <f t="shared" si="0"/>
        <v>94.66623663714634</v>
      </c>
    </row>
    <row r="39" spans="1:6" ht="12.75">
      <c r="A39" s="25"/>
      <c r="B39" s="8"/>
      <c r="C39" s="29" t="s">
        <v>27</v>
      </c>
      <c r="D39" s="30">
        <v>150000</v>
      </c>
      <c r="E39" s="30">
        <v>150000</v>
      </c>
      <c r="F39" s="31">
        <f t="shared" si="0"/>
        <v>100</v>
      </c>
    </row>
    <row r="40" spans="1:6" ht="12.75">
      <c r="A40" s="25"/>
      <c r="B40" s="8"/>
      <c r="C40" s="29" t="s">
        <v>28</v>
      </c>
      <c r="D40" s="30">
        <v>1018912</v>
      </c>
      <c r="E40" s="30">
        <v>956565</v>
      </c>
      <c r="F40" s="31">
        <f t="shared" si="0"/>
        <v>93.88102210985836</v>
      </c>
    </row>
    <row r="41" spans="1:6" ht="25.5">
      <c r="A41" s="25"/>
      <c r="B41" s="8">
        <v>6080</v>
      </c>
      <c r="C41" s="29" t="s">
        <v>29</v>
      </c>
      <c r="D41" s="30">
        <f>SUM(D42:D43)</f>
        <v>808797</v>
      </c>
      <c r="E41" s="30">
        <f>SUM(E42:E43)</f>
        <v>806309</v>
      </c>
      <c r="F41" s="31">
        <f t="shared" si="0"/>
        <v>99.69238263742324</v>
      </c>
    </row>
    <row r="42" spans="1:6" ht="12.75">
      <c r="A42" s="25"/>
      <c r="B42" s="8"/>
      <c r="C42" s="29" t="s">
        <v>27</v>
      </c>
      <c r="D42" s="30">
        <v>580000</v>
      </c>
      <c r="E42" s="30">
        <v>579256</v>
      </c>
      <c r="F42" s="31">
        <f t="shared" si="0"/>
        <v>99.87172413793104</v>
      </c>
    </row>
    <row r="43" spans="1:6" ht="12.75">
      <c r="A43" s="25"/>
      <c r="B43" s="8"/>
      <c r="C43" s="29" t="s">
        <v>28</v>
      </c>
      <c r="D43" s="30">
        <v>228797</v>
      </c>
      <c r="E43" s="30">
        <v>227053</v>
      </c>
      <c r="F43" s="31">
        <f t="shared" si="0"/>
        <v>99.23775224325495</v>
      </c>
    </row>
    <row r="44" spans="1:7" ht="12.75">
      <c r="A44" s="25"/>
      <c r="B44" s="4"/>
      <c r="C44" s="17" t="s">
        <v>30</v>
      </c>
      <c r="D44" s="32"/>
      <c r="E44" s="18">
        <v>431077</v>
      </c>
      <c r="F44" s="24">
        <v>0</v>
      </c>
      <c r="G44" s="23"/>
    </row>
    <row r="45" spans="1:6" ht="12.75">
      <c r="A45" s="25"/>
      <c r="B45" s="4"/>
      <c r="C45" s="17" t="s">
        <v>31</v>
      </c>
      <c r="D45" s="32"/>
      <c r="E45" s="18">
        <v>133145</v>
      </c>
      <c r="F45" s="24">
        <v>0</v>
      </c>
    </row>
    <row r="46" spans="1:7" ht="26.25" thickBot="1">
      <c r="A46" s="25"/>
      <c r="B46" s="5"/>
      <c r="C46" s="27" t="s">
        <v>32</v>
      </c>
      <c r="D46" s="30"/>
      <c r="E46" s="28">
        <v>180307</v>
      </c>
      <c r="F46" s="16">
        <v>0</v>
      </c>
      <c r="G46" s="23"/>
    </row>
    <row r="47" spans="1:7" ht="26.25" thickBot="1">
      <c r="A47" s="33"/>
      <c r="B47" s="6"/>
      <c r="C47" s="49" t="s">
        <v>47</v>
      </c>
      <c r="D47" s="34">
        <f>SUM(D20-D22)</f>
        <v>508000</v>
      </c>
      <c r="E47" s="34">
        <f>SUM(E20-E22)</f>
        <v>991475</v>
      </c>
      <c r="F47" s="35">
        <f t="shared" si="0"/>
        <v>195.17224409448818</v>
      </c>
      <c r="G47" s="23"/>
    </row>
    <row r="48" spans="4:5" ht="12.75">
      <c r="D48" s="23"/>
      <c r="E48" s="23"/>
    </row>
  </sheetData>
  <printOptions/>
  <pageMargins left="0.75" right="0.75" top="1" bottom="1" header="0.5" footer="0.5"/>
  <pageSetup horizontalDpi="600" verticalDpi="600" orientation="portrait" paperSize="9" scale="9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ula</dc:creator>
  <cp:keywords/>
  <dc:description/>
  <cp:lastModifiedBy>UMC</cp:lastModifiedBy>
  <cp:lastPrinted>2004-03-25T08:01:23Z</cp:lastPrinted>
  <dcterms:created xsi:type="dcterms:W3CDTF">2004-03-03T09:26:36Z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